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esktop\Sales\CTOC\2022\"/>
    </mc:Choice>
  </mc:AlternateContent>
  <xr:revisionPtr revIDLastSave="0" documentId="13_ncr:1_{8DDE7560-3546-4515-B3D7-5FD1AA58CE34}" xr6:coauthVersionLast="47" xr6:coauthVersionMax="47" xr10:uidLastSave="{00000000-0000-0000-0000-000000000000}"/>
  <bookViews>
    <workbookView xWindow="-120" yWindow="-120" windowWidth="29040" windowHeight="15840" xr2:uid="{8CF61C80-5BA7-43D1-9481-7AD338B5704C}"/>
  </bookViews>
  <sheets>
    <sheet name="工作表1" sheetId="1" r:id="rId1"/>
  </sheets>
  <definedNames>
    <definedName name="_xlnm._FilterDatabase" localSheetId="0" hidden="1">工作表1!$A$1:$M$1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6" i="1" l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<sst xmlns="http://schemas.openxmlformats.org/spreadsheetml/2006/main" count="1423" uniqueCount="260">
  <si>
    <t>群組</t>
  </si>
  <si>
    <t>項次</t>
  </si>
  <si>
    <t>廠牌</t>
  </si>
  <si>
    <t>品名</t>
  </si>
  <si>
    <t>級距</t>
  </si>
  <si>
    <t>廠商統編</t>
  </si>
  <si>
    <t>廠商名稱</t>
  </si>
  <si>
    <t>區域</t>
  </si>
  <si>
    <t>廠商標價</t>
  </si>
  <si>
    <t>得標狀態</t>
  </si>
  <si>
    <t>決標金額(未含作業服務費)</t>
  </si>
  <si>
    <t>決標金額(含1.1%作業服務費)</t>
  </si>
  <si>
    <t>決標金額(含1%作業服務費)</t>
  </si>
  <si>
    <t>Micro Focus</t>
  </si>
  <si>
    <t>單區</t>
  </si>
  <si>
    <t>跟進</t>
  </si>
  <si>
    <t>-</t>
  </si>
  <si>
    <t>e-SOFT</t>
  </si>
  <si>
    <t>Darktrace</t>
  </si>
  <si>
    <t>Forcepoint</t>
  </si>
  <si>
    <t>Infoblox</t>
  </si>
  <si>
    <t>IMPERVA</t>
  </si>
  <si>
    <r>
      <t xml:space="preserve">Micro Focus PlateSpin Migrate </t>
    </r>
    <r>
      <rPr>
        <sz val="12"/>
        <rFont val="Arial"/>
        <family val="2"/>
        <charset val="1"/>
      </rPr>
      <t>雲主機遷移</t>
    </r>
  </si>
  <si>
    <r>
      <rPr>
        <sz val="12"/>
        <rFont val="Arial"/>
        <family val="2"/>
        <charset val="1"/>
      </rPr>
      <t>軍崴科技股份有限公司</t>
    </r>
  </si>
  <si>
    <r>
      <t xml:space="preserve">Micro Focus AppManager </t>
    </r>
    <r>
      <rPr>
        <sz val="12"/>
        <rFont val="Arial"/>
        <family val="2"/>
        <charset val="1"/>
      </rPr>
      <t>效能監控</t>
    </r>
  </si>
  <si>
    <r>
      <t xml:space="preserve">Micro Focus AppManager </t>
    </r>
    <r>
      <rPr>
        <sz val="12"/>
        <rFont val="Arial"/>
        <family val="2"/>
        <charset val="1"/>
      </rPr>
      <t>網路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主機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應用系統的整合效能分析與監控</t>
    </r>
  </si>
  <si>
    <t>Radware</t>
  </si>
  <si>
    <r>
      <t xml:space="preserve">Radware </t>
    </r>
    <r>
      <rPr>
        <sz val="12"/>
        <rFont val="Arial"/>
        <family val="2"/>
        <charset val="1"/>
      </rPr>
      <t>主機負載平衡報表系統</t>
    </r>
  </si>
  <si>
    <r>
      <t xml:space="preserve">Radware </t>
    </r>
    <r>
      <rPr>
        <sz val="12"/>
        <rFont val="Arial"/>
        <family val="2"/>
        <charset val="1"/>
      </rPr>
      <t>主機負載平衡軟體模組</t>
    </r>
    <r>
      <rPr>
        <sz val="12"/>
        <rFont val="Arial"/>
        <family val="2"/>
      </rPr>
      <t xml:space="preserve"> (100Mbps)</t>
    </r>
  </si>
  <si>
    <r>
      <t xml:space="preserve">Radware </t>
    </r>
    <r>
      <rPr>
        <sz val="12"/>
        <rFont val="Arial"/>
        <family val="2"/>
        <charset val="1"/>
      </rPr>
      <t>主機負載平衡軟體模組</t>
    </r>
    <r>
      <rPr>
        <sz val="12"/>
        <rFont val="Arial"/>
        <family val="2"/>
      </rPr>
      <t xml:space="preserve"> (100Mbps)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</si>
  <si>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主機負載平衡軟體模組</t>
    </r>
    <r>
      <rPr>
        <sz val="12"/>
        <rFont val="Arial"/>
        <family val="2"/>
      </rPr>
      <t xml:space="preserve"> (200Mbps)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</si>
  <si>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主機負載平衡軟體模組</t>
    </r>
    <r>
      <rPr>
        <sz val="12"/>
        <rFont val="Arial"/>
        <family val="2"/>
      </rPr>
      <t xml:space="preserve"> (3Gbps)</t>
    </r>
  </si>
  <si>
    <r>
      <t xml:space="preserve">Radware </t>
    </r>
    <r>
      <rPr>
        <sz val="12"/>
        <rFont val="Arial"/>
        <family val="2"/>
        <charset val="1"/>
      </rPr>
      <t>主機負載平衡軟體模組</t>
    </r>
    <r>
      <rPr>
        <sz val="12"/>
        <rFont val="Arial"/>
        <family val="2"/>
      </rPr>
      <t xml:space="preserve"> (6Gbps)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</si>
  <si>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(1 Gbps)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</si>
  <si>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(1 Gbps)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</si>
  <si>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(100 Mbps)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</si>
  <si>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(100 Mbps)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</si>
  <si>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(2 Gbps)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</si>
  <si>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(4 Gbps)</t>
    </r>
  </si>
  <si>
    <r>
      <t xml:space="preserve">Radware </t>
    </r>
    <r>
      <rPr>
        <sz val="12"/>
        <rFont val="Arial"/>
        <family val="2"/>
        <charset val="1"/>
      </rPr>
      <t>頻寬負載平衡軟體模組</t>
    </r>
    <r>
      <rPr>
        <sz val="12"/>
        <rFont val="Arial"/>
        <family val="2"/>
      </rPr>
      <t xml:space="preserve"> (8 Gbps)</t>
    </r>
  </si>
  <si>
    <t>Terilogy</t>
  </si>
  <si>
    <r>
      <t xml:space="preserve">Momentum Forensics </t>
    </r>
    <r>
      <rPr>
        <sz val="12"/>
        <rFont val="Arial"/>
        <family val="2"/>
        <charset val="1"/>
      </rPr>
      <t>流量還原</t>
    </r>
    <r>
      <rPr>
        <sz val="12"/>
        <rFont val="Arial"/>
        <family val="2"/>
      </rPr>
      <t xml:space="preserve"> (100 IP)</t>
    </r>
  </si>
  <si>
    <r>
      <t xml:space="preserve">Momentum Log </t>
    </r>
    <r>
      <rPr>
        <sz val="12"/>
        <rFont val="Arial"/>
        <family val="2"/>
        <charset val="1"/>
      </rPr>
      <t>過濾儲存平台</t>
    </r>
  </si>
  <si>
    <r>
      <t xml:space="preserve">Momentum </t>
    </r>
    <r>
      <rPr>
        <sz val="12"/>
        <rFont val="Arial"/>
        <family val="2"/>
        <charset val="1"/>
      </rPr>
      <t>封包流量錄製平台</t>
    </r>
    <r>
      <rPr>
        <sz val="12"/>
        <rFont val="Arial"/>
        <family val="2"/>
      </rPr>
      <t xml:space="preserve"> C3 (</t>
    </r>
    <r>
      <rPr>
        <sz val="12"/>
        <rFont val="Arial"/>
        <family val="2"/>
        <charset val="1"/>
      </rPr>
      <t>一年軟體授權</t>
    </r>
    <r>
      <rPr>
        <sz val="12"/>
        <rFont val="Arial"/>
        <family val="2"/>
      </rPr>
      <t>)</t>
    </r>
  </si>
  <si>
    <r>
      <t>Momentum </t>
    </r>
    <r>
      <rPr>
        <sz val="12"/>
        <rFont val="Arial"/>
        <family val="2"/>
        <charset val="1"/>
      </rPr>
      <t>封包流量錄製平台</t>
    </r>
    <r>
      <rPr>
        <sz val="12"/>
        <rFont val="Arial"/>
        <family val="2"/>
      </rPr>
      <t xml:space="preserve"> C3 (</t>
    </r>
    <r>
      <rPr>
        <sz val="12"/>
        <rFont val="Arial"/>
        <family val="2"/>
        <charset val="1"/>
      </rPr>
      <t>一年軟體維護</t>
    </r>
    <r>
      <rPr>
        <sz val="12"/>
        <rFont val="Arial"/>
        <family val="2"/>
      </rPr>
      <t>)</t>
    </r>
  </si>
  <si>
    <r>
      <t xml:space="preserve">Momentum </t>
    </r>
    <r>
      <rPr>
        <sz val="12"/>
        <rFont val="Arial"/>
        <family val="2"/>
        <charset val="1"/>
      </rPr>
      <t>封包流量錄製平台</t>
    </r>
    <r>
      <rPr>
        <sz val="12"/>
        <rFont val="Arial"/>
        <family val="2"/>
      </rPr>
      <t xml:space="preserve"> R3 (</t>
    </r>
    <r>
      <rPr>
        <sz val="12"/>
        <rFont val="Arial"/>
        <family val="2"/>
        <charset val="1"/>
      </rPr>
      <t>一年軟體授權</t>
    </r>
    <r>
      <rPr>
        <sz val="12"/>
        <rFont val="Arial"/>
        <family val="2"/>
      </rPr>
      <t>)</t>
    </r>
  </si>
  <si>
    <r>
      <t>Momentum </t>
    </r>
    <r>
      <rPr>
        <sz val="12"/>
        <rFont val="Arial"/>
        <family val="2"/>
        <charset val="1"/>
      </rPr>
      <t>封包流量錄製平台</t>
    </r>
    <r>
      <rPr>
        <sz val="12"/>
        <rFont val="Arial"/>
        <family val="2"/>
      </rPr>
      <t xml:space="preserve"> R3 (</t>
    </r>
    <r>
      <rPr>
        <sz val="12"/>
        <rFont val="Arial"/>
        <family val="2"/>
        <charset val="1"/>
      </rPr>
      <t>一年軟體維護</t>
    </r>
    <r>
      <rPr>
        <sz val="12"/>
        <rFont val="Arial"/>
        <family val="2"/>
      </rPr>
      <t>)</t>
    </r>
  </si>
  <si>
    <r>
      <t xml:space="preserve">Momentum </t>
    </r>
    <r>
      <rPr>
        <sz val="12"/>
        <rFont val="Arial"/>
        <family val="2"/>
        <charset val="1"/>
      </rPr>
      <t>流量分析平台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一年軟體授權</t>
    </r>
    <r>
      <rPr>
        <sz val="12"/>
        <rFont val="Arial"/>
        <family val="2"/>
      </rPr>
      <t>)</t>
    </r>
  </si>
  <si>
    <r>
      <t xml:space="preserve">Momentum </t>
    </r>
    <r>
      <rPr>
        <sz val="12"/>
        <rFont val="Arial"/>
        <family val="2"/>
        <charset val="1"/>
      </rPr>
      <t>遠端存取稽核系統</t>
    </r>
    <r>
      <rPr>
        <sz val="12"/>
        <rFont val="Arial"/>
        <family val="2"/>
      </rPr>
      <t>5U</t>
    </r>
    <r>
      <rPr>
        <sz val="12"/>
        <rFont val="Arial"/>
        <family val="2"/>
        <charset val="1"/>
      </rPr>
      <t>擴充授權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一年維護</t>
    </r>
    <r>
      <rPr>
        <sz val="12"/>
        <rFont val="Arial"/>
        <family val="2"/>
      </rPr>
      <t>)</t>
    </r>
  </si>
  <si>
    <r>
      <t xml:space="preserve">Momentum </t>
    </r>
    <r>
      <rPr>
        <sz val="12"/>
        <rFont val="Arial"/>
        <family val="2"/>
        <charset val="1"/>
      </rPr>
      <t>遠端存取稽核系統</t>
    </r>
    <r>
      <rPr>
        <sz val="12"/>
        <rFont val="Arial"/>
        <family val="2"/>
      </rPr>
      <t>5U</t>
    </r>
    <r>
      <rPr>
        <sz val="12"/>
        <rFont val="Arial"/>
        <family val="2"/>
        <charset val="1"/>
      </rPr>
      <t>擴充授權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含第一年維護</t>
    </r>
    <r>
      <rPr>
        <sz val="12"/>
        <rFont val="Arial"/>
        <family val="2"/>
      </rPr>
      <t>)</t>
    </r>
  </si>
  <si>
    <r>
      <t xml:space="preserve">Momentum </t>
    </r>
    <r>
      <rPr>
        <sz val="12"/>
        <rFont val="Arial"/>
        <family val="2"/>
        <charset val="1"/>
      </rPr>
      <t>遠端存取稽核系統管理平台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一年維護</t>
    </r>
    <r>
      <rPr>
        <sz val="12"/>
        <rFont val="Arial"/>
        <family val="2"/>
      </rPr>
      <t>)</t>
    </r>
  </si>
  <si>
    <r>
      <t xml:space="preserve">Momentum </t>
    </r>
    <r>
      <rPr>
        <sz val="12"/>
        <rFont val="Arial"/>
        <family val="2"/>
        <charset val="1"/>
      </rPr>
      <t>遠端存取稽核系統管理平台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5U</t>
    </r>
    <r>
      <rPr>
        <sz val="12"/>
        <rFont val="Arial"/>
        <family val="2"/>
        <charset val="1"/>
      </rPr>
      <t>授權及第一年維護</t>
    </r>
    <r>
      <rPr>
        <sz val="12"/>
        <rFont val="Arial"/>
        <family val="2"/>
      </rPr>
      <t>)</t>
    </r>
  </si>
  <si>
    <r>
      <t>SIP-AD Detector</t>
    </r>
    <r>
      <rPr>
        <sz val="12"/>
        <rFont val="Arial"/>
        <family val="2"/>
        <charset val="1"/>
      </rPr>
      <t>系統</t>
    </r>
    <r>
      <rPr>
        <sz val="12"/>
        <rFont val="Arial"/>
        <family val="2"/>
      </rPr>
      <t>-</t>
    </r>
    <r>
      <rPr>
        <sz val="12"/>
        <rFont val="Arial"/>
        <family val="2"/>
        <charset val="1"/>
      </rPr>
      <t>適用</t>
    </r>
    <r>
      <rPr>
        <sz val="12"/>
        <rFont val="Arial"/>
        <family val="2"/>
      </rPr>
      <t>50</t>
    </r>
    <r>
      <rPr>
        <sz val="12"/>
        <rFont val="Arial"/>
        <family val="2"/>
        <charset val="1"/>
      </rPr>
      <t>人軟體一年版本升級授權</t>
    </r>
  </si>
  <si>
    <r>
      <t>SIP-AD Detector</t>
    </r>
    <r>
      <rPr>
        <sz val="12"/>
        <rFont val="Arial"/>
        <family val="2"/>
        <charset val="1"/>
      </rPr>
      <t>系統</t>
    </r>
    <r>
      <rPr>
        <sz val="12"/>
        <rFont val="Arial"/>
        <family val="2"/>
      </rPr>
      <t>-</t>
    </r>
    <r>
      <rPr>
        <sz val="12"/>
        <rFont val="Arial"/>
        <family val="2"/>
        <charset val="1"/>
      </rPr>
      <t>適用</t>
    </r>
    <r>
      <rPr>
        <sz val="12"/>
        <rFont val="Arial"/>
        <family val="2"/>
      </rPr>
      <t>50</t>
    </r>
    <r>
      <rPr>
        <sz val="12"/>
        <rFont val="Arial"/>
        <family val="2"/>
        <charset val="1"/>
      </rPr>
      <t>人軟體授權</t>
    </r>
  </si>
  <si>
    <r>
      <t>SIP-</t>
    </r>
    <r>
      <rPr>
        <sz val="12"/>
        <rFont val="Arial"/>
        <family val="2"/>
        <charset val="1"/>
      </rPr>
      <t>新興科技</t>
    </r>
    <r>
      <rPr>
        <sz val="12"/>
        <rFont val="Arial"/>
        <family val="2"/>
      </rPr>
      <t>IoT</t>
    </r>
    <r>
      <rPr>
        <sz val="12"/>
        <rFont val="Arial"/>
        <family val="2"/>
        <charset val="1"/>
      </rPr>
      <t>盤點統整系統模組適用</t>
    </r>
    <r>
      <rPr>
        <sz val="12"/>
        <rFont val="Arial"/>
        <family val="2"/>
      </rPr>
      <t>50IP</t>
    </r>
    <r>
      <rPr>
        <sz val="12"/>
        <rFont val="Arial"/>
        <family val="2"/>
        <charset val="1"/>
      </rPr>
      <t>一年版本升級軟體授權</t>
    </r>
  </si>
  <si>
    <r>
      <t>SIP-</t>
    </r>
    <r>
      <rPr>
        <sz val="12"/>
        <rFont val="Arial"/>
        <family val="2"/>
        <charset val="1"/>
      </rPr>
      <t>新興科技</t>
    </r>
    <r>
      <rPr>
        <sz val="12"/>
        <rFont val="Arial"/>
        <family val="2"/>
      </rPr>
      <t>IoT</t>
    </r>
    <r>
      <rPr>
        <sz val="12"/>
        <rFont val="Arial"/>
        <family val="2"/>
        <charset val="1"/>
      </rPr>
      <t>盤點統整系統適用</t>
    </r>
    <r>
      <rPr>
        <sz val="12"/>
        <rFont val="Arial"/>
        <family val="2"/>
      </rPr>
      <t>50IP</t>
    </r>
    <r>
      <rPr>
        <sz val="12"/>
        <rFont val="Arial"/>
        <family val="2"/>
        <charset val="1"/>
      </rPr>
      <t>軟體授權</t>
    </r>
  </si>
  <si>
    <r>
      <t>SIP-</t>
    </r>
    <r>
      <rPr>
        <sz val="12"/>
        <rFont val="Arial"/>
        <family val="2"/>
        <charset val="1"/>
      </rPr>
      <t>端點設備自動化管理系統</t>
    </r>
    <r>
      <rPr>
        <sz val="12"/>
        <rFont val="Arial"/>
        <family val="2"/>
      </rPr>
      <t>-IPv6</t>
    </r>
    <r>
      <rPr>
        <sz val="12"/>
        <rFont val="Arial"/>
        <family val="2"/>
        <charset val="1"/>
      </rPr>
      <t>模組</t>
    </r>
    <r>
      <rPr>
        <sz val="12"/>
        <rFont val="Arial"/>
        <family val="2"/>
      </rPr>
      <t>50 Licenses</t>
    </r>
    <r>
      <rPr>
        <sz val="12"/>
        <rFont val="Arial"/>
        <family val="2"/>
        <charset val="1"/>
      </rPr>
      <t>一年版本升級授權</t>
    </r>
  </si>
  <si>
    <r>
      <t>SIP-</t>
    </r>
    <r>
      <rPr>
        <sz val="12"/>
        <rFont val="Arial"/>
        <family val="2"/>
        <charset val="1"/>
      </rPr>
      <t>端點設備自動化管理系統</t>
    </r>
    <r>
      <rPr>
        <sz val="12"/>
        <rFont val="Arial"/>
        <family val="2"/>
      </rPr>
      <t>-IPv6</t>
    </r>
    <r>
      <rPr>
        <sz val="12"/>
        <rFont val="Arial"/>
        <family val="2"/>
        <charset val="1"/>
      </rPr>
      <t>模組</t>
    </r>
    <r>
      <rPr>
        <sz val="12"/>
        <rFont val="Arial"/>
        <family val="2"/>
      </rPr>
      <t>50 Licenses</t>
    </r>
    <r>
      <rPr>
        <sz val="12"/>
        <rFont val="Arial"/>
        <family val="2"/>
        <charset val="1"/>
      </rPr>
      <t>軟體授權</t>
    </r>
  </si>
  <si>
    <r>
      <t>SIP-</t>
    </r>
    <r>
      <rPr>
        <sz val="12"/>
        <rFont val="Arial"/>
        <family val="2"/>
        <charset val="1"/>
      </rPr>
      <t>端點設備自動化管理系統</t>
    </r>
    <r>
      <rPr>
        <sz val="12"/>
        <rFont val="Arial"/>
        <family val="2"/>
      </rPr>
      <t>-</t>
    </r>
    <r>
      <rPr>
        <sz val="12"/>
        <rFont val="Arial"/>
        <family val="2"/>
        <charset val="1"/>
      </rPr>
      <t>適用</t>
    </r>
    <r>
      <rPr>
        <sz val="12"/>
        <rFont val="Arial"/>
        <family val="2"/>
      </rPr>
      <t>50 Licenses</t>
    </r>
    <r>
      <rPr>
        <sz val="12"/>
        <rFont val="Arial"/>
        <family val="2"/>
        <charset val="1"/>
      </rPr>
      <t>軟體一年版本升級授權</t>
    </r>
  </si>
  <si>
    <r>
      <t>SIP-</t>
    </r>
    <r>
      <rPr>
        <sz val="12"/>
        <rFont val="Arial"/>
        <family val="2"/>
        <charset val="1"/>
      </rPr>
      <t>端點設備自動化管理系統</t>
    </r>
    <r>
      <rPr>
        <sz val="12"/>
        <rFont val="Arial"/>
        <family val="2"/>
      </rPr>
      <t>-</t>
    </r>
    <r>
      <rPr>
        <sz val="12"/>
        <rFont val="Arial"/>
        <family val="2"/>
        <charset val="1"/>
      </rPr>
      <t>適用</t>
    </r>
    <r>
      <rPr>
        <sz val="12"/>
        <rFont val="Arial"/>
        <family val="2"/>
      </rPr>
      <t>50 Licenses</t>
    </r>
    <r>
      <rPr>
        <sz val="12"/>
        <rFont val="Arial"/>
        <family val="2"/>
        <charset val="1"/>
      </rPr>
      <t>軟體授權</t>
    </r>
  </si>
  <si>
    <r>
      <t>SIP-</t>
    </r>
    <r>
      <rPr>
        <sz val="12"/>
        <rFont val="Arial"/>
        <family val="2"/>
        <charset val="1"/>
      </rPr>
      <t>開關機管理系統適用</t>
    </r>
    <r>
      <rPr>
        <sz val="12"/>
        <rFont val="Arial"/>
        <family val="2"/>
      </rPr>
      <t>50U</t>
    </r>
    <r>
      <rPr>
        <sz val="12"/>
        <rFont val="Arial"/>
        <family val="2"/>
        <charset val="1"/>
      </rPr>
      <t>軟體授權</t>
    </r>
  </si>
  <si>
    <t>UGuard</t>
  </si>
  <si>
    <r>
      <t xml:space="preserve">EOSD® </t>
    </r>
    <r>
      <rPr>
        <sz val="12"/>
        <rFont val="Arial"/>
        <family val="2"/>
        <charset val="1"/>
      </rPr>
      <t>終端裝置上線狀態偵測模組</t>
    </r>
  </si>
  <si>
    <r>
      <t xml:space="preserve">UVM-10000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(10G)</t>
    </r>
  </si>
  <si>
    <r>
      <t xml:space="preserve">UVM-10000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(10G)</t>
    </r>
    <r>
      <rPr>
        <sz val="12"/>
        <rFont val="Arial"/>
        <family val="2"/>
        <charset val="1"/>
      </rPr>
      <t>續約</t>
    </r>
  </si>
  <si>
    <r>
      <t xml:space="preserve">UVM-20000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(20G)</t>
    </r>
  </si>
  <si>
    <r>
      <t xml:space="preserve">UVM-20000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(20G)</t>
    </r>
    <r>
      <rPr>
        <sz val="12"/>
        <rFont val="Arial"/>
        <family val="2"/>
        <charset val="1"/>
      </rPr>
      <t>續約</t>
    </r>
  </si>
  <si>
    <r>
      <t xml:space="preserve">UVM-500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(500M)</t>
    </r>
  </si>
  <si>
    <r>
      <t xml:space="preserve">UVM-5000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(5G)</t>
    </r>
  </si>
  <si>
    <r>
      <t xml:space="preserve">UVM-5000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 xml:space="preserve">(5G) </t>
    </r>
    <r>
      <rPr>
        <sz val="12"/>
        <rFont val="Arial"/>
        <family val="2"/>
        <charset val="1"/>
      </rPr>
      <t>續約</t>
    </r>
  </si>
  <si>
    <r>
      <t>UVM-500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 xml:space="preserve">(500M) </t>
    </r>
    <r>
      <rPr>
        <sz val="12"/>
        <rFont val="Arial"/>
        <family val="2"/>
        <charset val="1"/>
      </rPr>
      <t>續約</t>
    </r>
  </si>
  <si>
    <r>
      <t xml:space="preserve">UVM-8000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(8G)</t>
    </r>
  </si>
  <si>
    <r>
      <t xml:space="preserve">UVM-8000 </t>
    </r>
    <r>
      <rPr>
        <sz val="12"/>
        <rFont val="Arial"/>
        <family val="2"/>
        <charset val="1"/>
      </rPr>
      <t>網路流量軌跡管理</t>
    </r>
    <r>
      <rPr>
        <sz val="12"/>
        <rFont val="Arial"/>
        <family val="2"/>
      </rPr>
      <t>(8G)</t>
    </r>
    <r>
      <rPr>
        <sz val="12"/>
        <rFont val="Arial"/>
        <family val="2"/>
        <charset val="1"/>
      </rPr>
      <t>續約</t>
    </r>
  </si>
  <si>
    <r>
      <t>Darktrace</t>
    </r>
    <r>
      <rPr>
        <sz val="12"/>
        <rFont val="Arial"/>
        <family val="2"/>
        <charset val="1"/>
      </rPr>
      <t>自動化</t>
    </r>
    <r>
      <rPr>
        <sz val="12"/>
        <rFont val="Arial"/>
        <family val="2"/>
      </rPr>
      <t>Cyber AI</t>
    </r>
    <r>
      <rPr>
        <sz val="12"/>
        <rFont val="Arial"/>
        <family val="2"/>
        <charset val="1"/>
      </rPr>
      <t>資安事件分析系統</t>
    </r>
    <r>
      <rPr>
        <sz val="12"/>
        <rFont val="Arial"/>
        <family val="2"/>
      </rPr>
      <t>- 2Gbps 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1,200 device/ 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</si>
  <si>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>Darktrace</t>
    </r>
    <r>
      <rPr>
        <sz val="12"/>
        <rFont val="Arial"/>
        <family val="2"/>
        <charset val="1"/>
      </rPr>
      <t>自動化</t>
    </r>
    <r>
      <rPr>
        <sz val="12"/>
        <rFont val="Arial"/>
        <family val="2"/>
      </rPr>
      <t>Cyber AI</t>
    </r>
    <r>
      <rPr>
        <sz val="12"/>
        <rFont val="Arial"/>
        <family val="2"/>
        <charset val="1"/>
      </rPr>
      <t>資安事件分析系統</t>
    </r>
    <r>
      <rPr>
        <sz val="12"/>
        <rFont val="Arial"/>
        <family val="2"/>
      </rPr>
      <t>- 300Mbps 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300 devices/1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</si>
  <si>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>Darktrace</t>
    </r>
    <r>
      <rPr>
        <sz val="12"/>
        <rFont val="Arial"/>
        <family val="2"/>
        <charset val="1"/>
      </rPr>
      <t>自動化</t>
    </r>
    <r>
      <rPr>
        <sz val="12"/>
        <rFont val="Arial"/>
        <family val="2"/>
      </rPr>
      <t>Cyber AI</t>
    </r>
    <r>
      <rPr>
        <sz val="12"/>
        <rFont val="Arial"/>
        <family val="2"/>
        <charset val="1"/>
      </rPr>
      <t>資安事件分析系統</t>
    </r>
    <r>
      <rPr>
        <sz val="12"/>
        <rFont val="Arial"/>
        <family val="2"/>
      </rPr>
      <t>- 5Gbps 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2,000 device/ 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</si>
  <si>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rPr>
        <sz val="12"/>
        <rFont val="Arial"/>
        <family val="2"/>
        <charset val="1"/>
      </rPr>
      <t>增購模組</t>
    </r>
    <r>
      <rPr>
        <sz val="12"/>
        <rFont val="Arial"/>
        <family val="2"/>
      </rPr>
      <t>- Darktrace Cyber AI</t>
    </r>
    <r>
      <rPr>
        <sz val="12"/>
        <rFont val="Arial"/>
        <family val="2"/>
        <charset val="1"/>
      </rPr>
      <t>自動回應系統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300 devices/ 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</si>
  <si>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rPr>
        <sz val="12"/>
        <rFont val="Arial"/>
        <family val="2"/>
        <charset val="1"/>
      </rPr>
      <t>擴充</t>
    </r>
    <r>
      <rPr>
        <sz val="12"/>
        <rFont val="Arial"/>
        <family val="2"/>
      </rPr>
      <t>Darktrace AI</t>
    </r>
    <r>
      <rPr>
        <sz val="12"/>
        <rFont val="Arial"/>
        <family val="2"/>
        <charset val="1"/>
      </rPr>
      <t>端點入侵行為偵測及回應</t>
    </r>
    <r>
      <rPr>
        <sz val="12"/>
        <rFont val="Arial"/>
        <family val="2"/>
      </rPr>
      <t>- 10</t>
    </r>
    <r>
      <rPr>
        <sz val="12"/>
        <rFont val="Arial"/>
        <family val="2"/>
        <charset val="1"/>
      </rPr>
      <t>台終端授權</t>
    </r>
    <r>
      <rPr>
        <sz val="12"/>
        <rFont val="Arial"/>
        <family val="2"/>
      </rPr>
      <t>( 1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</si>
  <si>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rPr>
        <sz val="12"/>
        <rFont val="Arial"/>
        <family val="2"/>
        <charset val="1"/>
      </rPr>
      <t>擴充</t>
    </r>
    <r>
      <rPr>
        <sz val="12"/>
        <rFont val="Arial"/>
        <family val="2"/>
      </rPr>
      <t>Darktrace</t>
    </r>
    <r>
      <rPr>
        <sz val="12"/>
        <rFont val="Arial"/>
        <family val="2"/>
        <charset val="1"/>
      </rPr>
      <t>自動化</t>
    </r>
    <r>
      <rPr>
        <sz val="12"/>
        <rFont val="Arial"/>
        <family val="2"/>
      </rPr>
      <t>Cyber AI</t>
    </r>
    <r>
      <rPr>
        <sz val="12"/>
        <rFont val="Arial"/>
        <family val="2"/>
        <charset val="1"/>
      </rPr>
      <t>資安事件分析系統</t>
    </r>
    <r>
      <rPr>
        <sz val="12"/>
        <rFont val="Arial"/>
        <family val="2"/>
      </rPr>
      <t>(100 devices/ 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</si>
  <si>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Forcepoint Stonesoft </t>
    </r>
    <r>
      <rPr>
        <sz val="12"/>
        <rFont val="Arial"/>
        <family val="2"/>
        <charset val="1"/>
      </rPr>
      <t>軟體擴充功能授權包</t>
    </r>
    <r>
      <rPr>
        <sz val="12"/>
        <rFont val="Arial"/>
        <family val="2"/>
      </rPr>
      <t xml:space="preserve"> (1 CPU CORE/1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</si>
  <si>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Forcepoint Stonesoft </t>
    </r>
    <r>
      <rPr>
        <sz val="12"/>
        <rFont val="Arial"/>
        <family val="2"/>
        <charset val="1"/>
      </rPr>
      <t>軟體次世代防火牆使用授權</t>
    </r>
    <r>
      <rPr>
        <sz val="12"/>
        <rFont val="Arial"/>
        <family val="2"/>
      </rPr>
      <t xml:space="preserve"> (1 CPU CORE/1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</si>
  <si>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Forcepoint </t>
    </r>
    <r>
      <rPr>
        <sz val="12"/>
        <rFont val="Arial"/>
        <family val="2"/>
        <charset val="1"/>
      </rPr>
      <t>上網安全隔離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標準版</t>
    </r>
    <r>
      <rPr>
        <sz val="12"/>
        <rFont val="Arial"/>
        <family val="2"/>
      </rPr>
      <t>)/</t>
    </r>
    <r>
      <rPr>
        <sz val="12"/>
        <rFont val="Arial"/>
        <family val="2"/>
        <charset val="1"/>
      </rPr>
      <t>一年使用授權</t>
    </r>
  </si>
  <si>
    <r>
      <t xml:space="preserve">Forcepoint </t>
    </r>
    <r>
      <rPr>
        <sz val="12"/>
        <rFont val="Arial"/>
        <family val="2"/>
        <charset val="1"/>
      </rPr>
      <t>上網安全隔離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進階版</t>
    </r>
    <r>
      <rPr>
        <sz val="12"/>
        <rFont val="Arial"/>
        <family val="2"/>
      </rPr>
      <t>)/</t>
    </r>
    <r>
      <rPr>
        <sz val="12"/>
        <rFont val="Arial"/>
        <family val="2"/>
        <charset val="1"/>
      </rPr>
      <t>一年使用授權</t>
    </r>
  </si>
  <si>
    <r>
      <t xml:space="preserve">Forcepoint </t>
    </r>
    <r>
      <rPr>
        <sz val="12"/>
        <rFont val="Arial"/>
        <family val="2"/>
        <charset val="1"/>
      </rPr>
      <t>資訊安全防護授權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上網安全防護、電子郵件安全防護過濾、閘道資料外洩保護、端點資料外洩保護</t>
    </r>
    <r>
      <rPr>
        <sz val="12"/>
        <rFont val="Arial"/>
        <family val="2"/>
      </rPr>
      <t>,</t>
    </r>
    <r>
      <rPr>
        <sz val="12"/>
        <rFont val="Arial"/>
        <family val="2"/>
        <charset val="1"/>
      </rPr>
      <t>模組四選一</t>
    </r>
    <r>
      <rPr>
        <sz val="12"/>
        <rFont val="Arial"/>
        <family val="2"/>
      </rPr>
      <t>) (25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</si>
  <si>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Forcepoint </t>
    </r>
    <r>
      <rPr>
        <sz val="12"/>
        <rFont val="Arial"/>
        <family val="2"/>
        <charset val="1"/>
      </rPr>
      <t>資訊安全防護系統擴充模組</t>
    </r>
    <r>
      <rPr>
        <sz val="12"/>
        <rFont val="Arial"/>
        <family val="2"/>
      </rPr>
      <t xml:space="preserve"> (WEB</t>
    </r>
    <r>
      <rPr>
        <sz val="12"/>
        <rFont val="Arial"/>
        <family val="2"/>
        <charset val="1"/>
      </rPr>
      <t>資料外洩防護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電子郵件資料外洩防護</t>
    </r>
    <r>
      <rPr>
        <sz val="12"/>
        <rFont val="Arial"/>
        <family val="2"/>
      </rPr>
      <t>/WEB</t>
    </r>
    <r>
      <rPr>
        <sz val="12"/>
        <rFont val="Arial"/>
        <family val="2"/>
        <charset val="1"/>
      </rPr>
      <t>雲端沙箱</t>
    </r>
    <r>
      <rPr>
        <sz val="12"/>
        <rFont val="Arial"/>
        <family val="2"/>
      </rPr>
      <t>/Email</t>
    </r>
    <r>
      <rPr>
        <sz val="12"/>
        <rFont val="Arial"/>
        <family val="2"/>
        <charset val="1"/>
      </rPr>
      <t>雲端沙箱</t>
    </r>
    <r>
      <rPr>
        <sz val="12"/>
        <rFont val="Arial"/>
        <family val="2"/>
      </rPr>
      <t>,</t>
    </r>
    <r>
      <rPr>
        <sz val="12"/>
        <rFont val="Arial"/>
        <family val="2"/>
        <charset val="1"/>
      </rPr>
      <t>功能四選一</t>
    </r>
    <r>
      <rPr>
        <sz val="12"/>
        <rFont val="Arial"/>
        <family val="2"/>
      </rPr>
      <t>) (25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</si>
  <si>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Forcepoint </t>
    </r>
    <r>
      <rPr>
        <sz val="12"/>
        <rFont val="Arial"/>
        <family val="2"/>
        <charset val="1"/>
      </rPr>
      <t>雲端應用安全暨行為感知存取控管系統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一年使用授權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</si>
  <si>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白金永久版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).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</si>
  <si>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白金進階永久版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</si>
  <si>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銀級永久版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</si>
  <si>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銀級進階永久版報表模組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</si>
  <si>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黃金永久版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</si>
  <si>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黃金進階永久版</t>
    </r>
    <r>
      <rPr>
        <sz val="12"/>
        <rFont val="Arial"/>
        <family val="2"/>
      </rPr>
      <t>. 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</t>
    </r>
  </si>
  <si>
    <r>
      <t>DNS</t>
    </r>
    <r>
      <rPr>
        <sz val="12"/>
        <rFont val="Arial"/>
        <family val="2"/>
        <charset val="1"/>
      </rPr>
      <t>及</t>
    </r>
    <r>
      <rPr>
        <sz val="12"/>
        <rFont val="Arial"/>
        <family val="2"/>
      </rPr>
      <t>DHCP</t>
    </r>
    <r>
      <rPr>
        <sz val="12"/>
        <rFont val="Arial"/>
        <family val="2"/>
        <charset val="1"/>
      </rPr>
      <t>自動化管理系統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黃金進階永久版報表模組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續約一年</t>
    </r>
    <r>
      <rPr>
        <sz val="12"/>
        <rFont val="Arial"/>
        <family val="2"/>
      </rPr>
      <t>)</t>
    </r>
  </si>
  <si>
    <r>
      <rPr>
        <sz val="12"/>
        <rFont val="Arial"/>
        <family val="2"/>
        <charset val="1"/>
      </rPr>
      <t>網域名稱系統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入門強化版報表模組一年授權</t>
    </r>
  </si>
  <si>
    <r>
      <rPr>
        <sz val="12"/>
        <rFont val="Arial"/>
        <family val="2"/>
        <charset val="1"/>
      </rPr>
      <t>網域名稱系統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入門版報表模組一年授權</t>
    </r>
  </si>
  <si>
    <r>
      <rPr>
        <sz val="12"/>
        <rFont val="Arial"/>
        <family val="2"/>
        <charset val="1"/>
      </rPr>
      <t>網域名稱系統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標準版報表模組一年授權</t>
    </r>
  </si>
  <si>
    <r>
      <rPr>
        <sz val="12"/>
        <rFont val="Arial"/>
        <family val="2"/>
        <charset val="1"/>
      </rPr>
      <t>網域名稱系統回應政策區域暨防火牆模組一年授權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入門強化版適用</t>
    </r>
  </si>
  <si>
    <r>
      <rPr>
        <sz val="12"/>
        <rFont val="Arial"/>
        <family val="2"/>
        <charset val="1"/>
      </rPr>
      <t>網域名稱系統回應政策區域暨防火牆模組一年授權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網域名稱系統標準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標準強化版適用</t>
    </r>
  </si>
  <si>
    <r>
      <rPr>
        <sz val="12"/>
        <rFont val="Arial"/>
        <family val="2"/>
        <charset val="1"/>
      </rPr>
      <t>網域名稱系統回應政策區域暨防火牆模組一年授權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網域名稱系統進階</t>
    </r>
    <r>
      <rPr>
        <sz val="12"/>
        <rFont val="Arial"/>
        <family val="2"/>
      </rPr>
      <t>/</t>
    </r>
    <r>
      <rPr>
        <sz val="12"/>
        <rFont val="Arial"/>
        <family val="2"/>
        <charset val="1"/>
      </rPr>
      <t>進階強化版適用</t>
    </r>
  </si>
  <si>
    <r>
      <rPr>
        <sz val="12"/>
        <rFont val="Arial"/>
        <family val="2"/>
        <charset val="1"/>
      </rPr>
      <t>網域名稱系統威脅情資基本版一年更新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網域名稱系統入門強化版一年授權適用</t>
    </r>
  </si>
  <si>
    <r>
      <rPr>
        <sz val="12"/>
        <rFont val="Arial"/>
        <family val="2"/>
        <charset val="1"/>
      </rPr>
      <t>網域名稱系統威脅情資基本版一年更新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網域名稱系統入門版一年授權適用</t>
    </r>
  </si>
  <si>
    <r>
      <rPr>
        <sz val="12"/>
        <rFont val="Arial"/>
        <family val="2"/>
        <charset val="1"/>
      </rPr>
      <t>網域名稱系統威脅情資基本版一年更新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網域名稱系統標準強化版一年授權適用</t>
    </r>
  </si>
  <si>
    <r>
      <rPr>
        <sz val="12"/>
        <rFont val="Arial"/>
        <family val="2"/>
        <charset val="1"/>
      </rPr>
      <t>網域名稱系統威脅情資基本版一年更新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網域名稱系統標準版一年授權適用</t>
    </r>
  </si>
  <si>
    <r>
      <rPr>
        <sz val="12"/>
        <rFont val="Arial"/>
        <family val="2"/>
        <charset val="1"/>
      </rPr>
      <t>網域名稱系統威脅情資基本版一年更新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網域名稱系統進階強化版一年授權適用</t>
    </r>
  </si>
  <si>
    <r>
      <rPr>
        <sz val="12"/>
        <rFont val="Arial"/>
        <family val="2"/>
        <charset val="1"/>
      </rPr>
      <t>網域名稱系統威脅情資基本版一年更新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網域名稱系統進階版一年授權適用</t>
    </r>
  </si>
  <si>
    <r>
      <rPr>
        <sz val="12"/>
        <rFont val="Arial"/>
        <family val="2"/>
        <charset val="1"/>
      </rPr>
      <t>網域名稱系統威脅情資進階版一年更新單人授權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中型客戶適用</t>
    </r>
  </si>
  <si>
    <r>
      <rPr>
        <sz val="12"/>
        <rFont val="Arial"/>
        <family val="2"/>
        <charset val="1"/>
      </rPr>
      <t>網域名稱系統威脅情資進階版一年更新單人授權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小型客戶適用</t>
    </r>
  </si>
  <si>
    <r>
      <rPr>
        <sz val="12"/>
        <rFont val="Arial"/>
        <family val="2"/>
        <charset val="1"/>
      </rPr>
      <t>網域名稱系統標準強化版一年授權</t>
    </r>
  </si>
  <si>
    <r>
      <rPr>
        <sz val="12"/>
        <rFont val="Arial"/>
        <family val="2"/>
        <charset val="1"/>
      </rPr>
      <t>網域名稱系統標準版一年授權</t>
    </r>
  </si>
  <si>
    <r>
      <rPr>
        <sz val="12"/>
        <rFont val="Arial"/>
        <family val="2"/>
        <charset val="1"/>
      </rPr>
      <t>網域名稱系統負載平衡一年授權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網域名稱系統入門強化版一年授權適用</t>
    </r>
  </si>
  <si>
    <r>
      <rPr>
        <sz val="12"/>
        <rFont val="Arial"/>
        <family val="2"/>
        <charset val="1"/>
      </rPr>
      <t>網域名稱系統負載平衡一年授權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網域名稱系統入門版一年授權適用</t>
    </r>
  </si>
  <si>
    <r>
      <rPr>
        <sz val="12"/>
        <rFont val="Arial"/>
        <family val="2"/>
        <charset val="1"/>
      </rPr>
      <t>網域名稱系統負載平衡一年授權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網域名稱系統標準版一年授權適用</t>
    </r>
  </si>
  <si>
    <r>
      <rPr>
        <sz val="12"/>
        <rFont val="Arial"/>
        <family val="2"/>
        <charset val="1"/>
      </rPr>
      <t>網域名稱系統進階強化版一年授權</t>
    </r>
  </si>
  <si>
    <r>
      <rPr>
        <sz val="12"/>
        <rFont val="Arial"/>
        <family val="2"/>
        <charset val="1"/>
      </rPr>
      <t>網域名稱系統進階版一年授權</t>
    </r>
  </si>
  <si>
    <r>
      <rPr>
        <sz val="12"/>
        <rFont val="Arial"/>
        <family val="2"/>
        <charset val="1"/>
      </rPr>
      <t>進階網域名稱系統保護一年授權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網域名稱系統入門強化版適用</t>
    </r>
  </si>
  <si>
    <r>
      <rPr>
        <sz val="12"/>
        <rFont val="Arial"/>
        <family val="2"/>
        <charset val="1"/>
      </rPr>
      <t>進階網域名稱系統保護一年授權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網域名稱系統入門版適用</t>
    </r>
  </si>
  <si>
    <r>
      <rPr>
        <sz val="12"/>
        <rFont val="Arial"/>
        <family val="2"/>
        <charset val="1"/>
      </rPr>
      <t>進階網域名稱系統保護一年授權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網域名稱系統標準強化版適用</t>
    </r>
  </si>
  <si>
    <r>
      <rPr>
        <sz val="12"/>
        <rFont val="Arial"/>
        <family val="2"/>
        <charset val="1"/>
      </rPr>
      <t>進階網域名稱系統保護一年授權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網域名稱系統標準版適用</t>
    </r>
  </si>
  <si>
    <r>
      <rPr>
        <sz val="12"/>
        <rFont val="Arial"/>
        <family val="2"/>
        <charset val="1"/>
      </rPr>
      <t>進階網域名稱系統保護一年授權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網域名稱系統進階強化版適用</t>
    </r>
  </si>
  <si>
    <r>
      <rPr>
        <sz val="12"/>
        <rFont val="Arial"/>
        <family val="2"/>
        <charset val="1"/>
      </rPr>
      <t>進階網域名稱系統保護一年授權</t>
    </r>
    <r>
      <rPr>
        <sz val="12"/>
        <rFont val="Arial"/>
        <family val="2"/>
      </rPr>
      <t xml:space="preserve"> - </t>
    </r>
    <r>
      <rPr>
        <sz val="12"/>
        <rFont val="Arial"/>
        <family val="2"/>
        <charset val="1"/>
      </rPr>
      <t>網域名稱系統進階版適用</t>
    </r>
  </si>
  <si>
    <r>
      <t xml:space="preserve">Radware SSL Inspection </t>
    </r>
    <r>
      <rPr>
        <sz val="12"/>
        <rFont val="Arial"/>
        <family val="2"/>
        <charset val="1"/>
      </rPr>
      <t>軟體模組</t>
    </r>
  </si>
  <si>
    <r>
      <t xml:space="preserve">Radware SSL Inspection </t>
    </r>
    <r>
      <rPr>
        <sz val="12"/>
        <rFont val="Arial"/>
        <family val="2"/>
        <charset val="1"/>
      </rPr>
      <t>軟體模組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含類別資料庫</t>
    </r>
    <r>
      <rPr>
        <sz val="12"/>
        <rFont val="Arial"/>
        <family val="2"/>
      </rPr>
      <t>)</t>
    </r>
  </si>
  <si>
    <r>
      <t xml:space="preserve">Radware </t>
    </r>
    <r>
      <rPr>
        <sz val="12"/>
        <rFont val="Arial"/>
        <family val="2"/>
        <charset val="1"/>
      </rPr>
      <t>防阻斷攻擊報表軟體授權</t>
    </r>
    <r>
      <rPr>
        <sz val="12"/>
        <rFont val="Arial"/>
        <family val="2"/>
      </rPr>
      <t xml:space="preserve"> (1Gbps)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</si>
  <si>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>(1 Gbps)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</si>
  <si>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>(2 Gbps)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</si>
  <si>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>(200Mbps)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</si>
  <si>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 xml:space="preserve">(200Mbps) 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</si>
  <si>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>(5 Gbps)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</si>
  <si>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>(500Mbps)</t>
    </r>
  </si>
  <si>
    <r>
      <t xml:space="preserve">Radware </t>
    </r>
    <r>
      <rPr>
        <sz val="12"/>
        <rFont val="Arial"/>
        <family val="2"/>
        <charset val="1"/>
      </rPr>
      <t>防阻斷攻擊軟體模組</t>
    </r>
    <r>
      <rPr>
        <sz val="12"/>
        <rFont val="Arial"/>
        <family val="2"/>
      </rPr>
      <t xml:space="preserve">(500Mbps) 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</si>
  <si>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防阻斷攻擊軟體特徵碼更新訂閱一年</t>
    </r>
    <r>
      <rPr>
        <sz val="12"/>
        <rFont val="Arial"/>
        <family val="2"/>
      </rPr>
      <t xml:space="preserve"> (200Mbps)</t>
    </r>
  </si>
  <si>
    <r>
      <t xml:space="preserve">Radware </t>
    </r>
    <r>
      <rPr>
        <sz val="12"/>
        <rFont val="Arial"/>
        <family val="2"/>
        <charset val="1"/>
      </rPr>
      <t>防阻斷攻擊軟體特徵碼更新訂閱一年</t>
    </r>
    <r>
      <rPr>
        <sz val="12"/>
        <rFont val="Arial"/>
        <family val="2"/>
      </rPr>
      <t xml:space="preserve"> (500Mbps)</t>
    </r>
  </si>
  <si>
    <t>Sophos</t>
  </si>
  <si>
    <r>
      <t>Sophos Central Device Encryption</t>
    </r>
    <r>
      <rPr>
        <sz val="12"/>
        <rFont val="Arial"/>
        <family val="2"/>
        <charset val="1"/>
      </rPr>
      <t>一年授權或續約授權</t>
    </r>
  </si>
  <si>
    <r>
      <t xml:space="preserve">Sophos Central Email Protection </t>
    </r>
    <r>
      <rPr>
        <sz val="12"/>
        <rFont val="Arial"/>
        <family val="2"/>
        <charset val="1"/>
      </rPr>
      <t>郵件防護一年授權或續約授權</t>
    </r>
  </si>
  <si>
    <r>
      <t>Sophos Central Firewall Reporting 100GB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</si>
  <si>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Advanced Server with XDR and MTR </t>
    </r>
    <r>
      <rPr>
        <sz val="12"/>
        <rFont val="Arial"/>
        <family val="2"/>
        <charset val="1"/>
      </rPr>
      <t>一年授權或續約授權</t>
    </r>
  </si>
  <si>
    <r>
      <t>Sophos Central Intercept X Advanced Server with XDR</t>
    </r>
    <r>
      <rPr>
        <sz val="12"/>
        <rFont val="Arial"/>
        <family val="2"/>
        <charset val="1"/>
      </rPr>
      <t>伺服器進階威脅偵測與防禦系統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</si>
  <si>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Advanced Server </t>
    </r>
    <r>
      <rPr>
        <sz val="12"/>
        <rFont val="Arial"/>
        <family val="2"/>
        <charset val="1"/>
      </rPr>
      <t>伺服器進階防護軟體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</si>
  <si>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>Sophos Central Intercept X Advanced with XDR and MTR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</si>
  <si>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Advanced with XDR </t>
    </r>
    <r>
      <rPr>
        <sz val="12"/>
        <rFont val="Arial"/>
        <family val="2"/>
        <charset val="1"/>
      </rPr>
      <t>端點進階威脅偵測與防禦系統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</si>
  <si>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Advanced with XDR </t>
    </r>
    <r>
      <rPr>
        <sz val="12"/>
        <rFont val="Arial"/>
        <family val="2"/>
        <charset val="1"/>
      </rPr>
      <t>端點進階威脅偵測與防禦系統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</si>
  <si>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Advanced </t>
    </r>
    <r>
      <rPr>
        <sz val="12"/>
        <rFont val="Arial"/>
        <family val="2"/>
        <charset val="1"/>
      </rPr>
      <t>端點進階防護軟體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</si>
  <si>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Advanced </t>
    </r>
    <r>
      <rPr>
        <sz val="12"/>
        <rFont val="Arial"/>
        <family val="2"/>
        <charset val="1"/>
      </rPr>
      <t>端點進階防護軟體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</si>
  <si>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Essentials Server </t>
    </r>
    <r>
      <rPr>
        <sz val="12"/>
        <rFont val="Arial"/>
        <family val="2"/>
        <charset val="1"/>
      </rPr>
      <t>伺服器防護軟體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</t>
    </r>
  </si>
  <si>
    <r>
      <t xml:space="preserve">Sophos Central Intercept X Essentials </t>
    </r>
    <r>
      <rPr>
        <sz val="12"/>
        <rFont val="Arial"/>
        <family val="2"/>
        <charset val="1"/>
      </rPr>
      <t>端點防護軟體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</si>
  <si>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 xml:space="preserve">Sophos Central Intercept X Essentials </t>
    </r>
    <r>
      <rPr>
        <sz val="12"/>
        <rFont val="Arial"/>
        <family val="2"/>
        <charset val="1"/>
      </rPr>
      <t>端點防護軟體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</si>
  <si>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>Sophos Central Intercept X for Mobile</t>
    </r>
    <r>
      <rPr>
        <sz val="12"/>
        <rFont val="Arial"/>
        <family val="2"/>
        <charset val="1"/>
      </rPr>
      <t>行動裝置防護軟體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</si>
  <si>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>Sophos Central Intercept X for Mobile</t>
    </r>
    <r>
      <rPr>
        <sz val="12"/>
        <rFont val="Arial"/>
        <family val="2"/>
        <charset val="1"/>
      </rPr>
      <t>行動裝置防護軟體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一年授權或續約授權</t>
    </r>
  </si>
  <si>
    <r>
      <t xml:space="preserve">Sophos Central Phish Threat </t>
    </r>
    <r>
      <rPr>
        <sz val="12"/>
        <rFont val="Arial"/>
        <family val="2"/>
        <charset val="1"/>
      </rPr>
      <t>網路社交工程與教育訓練一年授權或續約授權</t>
    </r>
  </si>
  <si>
    <r>
      <t xml:space="preserve">Sophos Email Protection </t>
    </r>
    <r>
      <rPr>
        <sz val="12"/>
        <rFont val="Arial"/>
        <family val="2"/>
        <charset val="1"/>
      </rPr>
      <t>郵件防護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一年續約授權</t>
    </r>
  </si>
  <si>
    <r>
      <t xml:space="preserve">Sophos Endpoint Exploit Prevention </t>
    </r>
    <r>
      <rPr>
        <sz val="12"/>
        <rFont val="Arial"/>
        <family val="2"/>
        <charset val="1"/>
      </rPr>
      <t>漏洞利用防護軟體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一年續約授權</t>
    </r>
  </si>
  <si>
    <r>
      <t xml:space="preserve">Sophos Endpoint Exploit Prevention </t>
    </r>
    <r>
      <rPr>
        <sz val="12"/>
        <rFont val="Arial"/>
        <family val="2"/>
        <charset val="1"/>
      </rPr>
      <t>漏洞利用防護軟體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一年續約授權</t>
    </r>
  </si>
  <si>
    <r>
      <t xml:space="preserve">Sophos Endpoint Protection </t>
    </r>
    <r>
      <rPr>
        <sz val="12"/>
        <rFont val="Arial"/>
        <family val="2"/>
        <charset val="1"/>
      </rPr>
      <t>端點防護軟體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一年續約授權</t>
    </r>
  </si>
  <si>
    <r>
      <t xml:space="preserve">Sophos Endpoint Protection </t>
    </r>
    <r>
      <rPr>
        <sz val="12"/>
        <rFont val="Arial"/>
        <family val="2"/>
        <charset val="1"/>
      </rPr>
      <t>端點防護軟體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一年續約授權</t>
    </r>
  </si>
  <si>
    <r>
      <t xml:space="preserve">Sophos Intercept X </t>
    </r>
    <r>
      <rPr>
        <sz val="12"/>
        <rFont val="Arial"/>
        <family val="2"/>
        <charset val="1"/>
      </rPr>
      <t>進階端點防護軟體</t>
    </r>
    <r>
      <rPr>
        <sz val="12"/>
        <rFont val="Arial"/>
        <family val="2"/>
      </rPr>
      <t>(1000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以下版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一年續約授權</t>
    </r>
  </si>
  <si>
    <r>
      <t xml:space="preserve">Sophos Intercept X </t>
    </r>
    <r>
      <rPr>
        <sz val="12"/>
        <rFont val="Arial"/>
        <family val="2"/>
        <charset val="1"/>
      </rPr>
      <t>進階端點防護軟體</t>
    </r>
    <r>
      <rPr>
        <sz val="12"/>
        <rFont val="Arial"/>
        <family val="2"/>
      </rPr>
      <t>(1001</t>
    </r>
    <r>
      <rPr>
        <sz val="12"/>
        <rFont val="Arial"/>
        <family val="2"/>
        <charset val="1"/>
      </rPr>
      <t>人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以上版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一年續約授權</t>
    </r>
  </si>
  <si>
    <r>
      <t xml:space="preserve">Sophos Safeguard </t>
    </r>
    <r>
      <rPr>
        <sz val="12"/>
        <rFont val="Arial"/>
        <family val="2"/>
        <charset val="1"/>
      </rPr>
      <t>資料加密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一年續約授權</t>
    </r>
  </si>
  <si>
    <r>
      <t xml:space="preserve">Sophos Server Protection </t>
    </r>
    <r>
      <rPr>
        <sz val="12"/>
        <rFont val="Arial"/>
        <family val="2"/>
        <charset val="1"/>
      </rPr>
      <t>伺服器安全防護軟體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一年續約授權</t>
    </r>
  </si>
  <si>
    <r>
      <t xml:space="preserve">Sophos </t>
    </r>
    <r>
      <rPr>
        <sz val="12"/>
        <rFont val="Arial"/>
        <family val="2"/>
        <charset val="1"/>
      </rPr>
      <t>標準版同步安全防護防火牆</t>
    </r>
    <r>
      <rPr>
        <sz val="12"/>
        <rFont val="Arial"/>
        <family val="2"/>
      </rPr>
      <t xml:space="preserve"> 500Mbps </t>
    </r>
    <r>
      <rPr>
        <sz val="12"/>
        <rFont val="Arial"/>
        <family val="2"/>
        <charset val="1"/>
      </rPr>
      <t>一年授權</t>
    </r>
  </si>
  <si>
    <r>
      <t xml:space="preserve">Sophos </t>
    </r>
    <r>
      <rPr>
        <sz val="12"/>
        <rFont val="Arial"/>
        <family val="2"/>
        <charset val="1"/>
      </rPr>
      <t>標準版同步安全防護防火牆</t>
    </r>
    <r>
      <rPr>
        <sz val="12"/>
        <rFont val="Arial"/>
        <family val="2"/>
      </rPr>
      <t xml:space="preserve"> 500Mbps </t>
    </r>
    <r>
      <rPr>
        <sz val="12"/>
        <rFont val="Arial"/>
        <family val="2"/>
        <charset val="1"/>
      </rPr>
      <t>一年續約授權</t>
    </r>
  </si>
  <si>
    <r>
      <t xml:space="preserve">Sophos </t>
    </r>
    <r>
      <rPr>
        <sz val="12"/>
        <rFont val="Arial"/>
        <family val="2"/>
        <charset val="1"/>
      </rPr>
      <t>標準版同步安全防護防火牆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頻寬提升授權</t>
    </r>
    <r>
      <rPr>
        <sz val="12"/>
        <rFont val="Arial"/>
        <family val="2"/>
      </rPr>
      <t xml:space="preserve"> 1Gbps </t>
    </r>
    <r>
      <rPr>
        <sz val="12"/>
        <rFont val="Arial"/>
        <family val="2"/>
        <charset val="1"/>
      </rPr>
      <t>一年授權</t>
    </r>
  </si>
  <si>
    <r>
      <t xml:space="preserve">Sophos </t>
    </r>
    <r>
      <rPr>
        <sz val="12"/>
        <rFont val="Arial"/>
        <family val="2"/>
        <charset val="1"/>
      </rPr>
      <t>標準版閘道防護套件授權</t>
    </r>
    <r>
      <rPr>
        <sz val="12"/>
        <rFont val="Arial"/>
        <family val="2"/>
      </rPr>
      <t>-Mid size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</si>
  <si>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標準版閘道防護套件授權</t>
    </r>
    <r>
      <rPr>
        <sz val="12"/>
        <rFont val="Arial"/>
        <family val="2"/>
      </rPr>
      <t>-Small size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</si>
  <si>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標準版閘道防護防套件授</t>
    </r>
    <r>
      <rPr>
        <sz val="12"/>
        <rFont val="Arial"/>
        <family val="2"/>
      </rPr>
      <t>-High end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</si>
  <si>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虛擬網路防火牆</t>
    </r>
  </si>
  <si>
    <r>
      <t xml:space="preserve">Sophos </t>
    </r>
    <r>
      <rPr>
        <sz val="12"/>
        <rFont val="Arial"/>
        <family val="2"/>
        <charset val="1"/>
      </rPr>
      <t>虛擬網路防火牆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一年續約授權</t>
    </r>
  </si>
  <si>
    <r>
      <t xml:space="preserve">Sophos </t>
    </r>
    <r>
      <rPr>
        <sz val="12"/>
        <rFont val="Arial"/>
        <family val="2"/>
        <charset val="1"/>
      </rPr>
      <t>虛擬網路防火牆</t>
    </r>
    <r>
      <rPr>
        <sz val="12"/>
        <rFont val="Arial"/>
        <family val="2"/>
      </rPr>
      <t>-High end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</si>
  <si>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虛擬網路防火牆</t>
    </r>
    <r>
      <rPr>
        <sz val="12"/>
        <rFont val="Arial"/>
        <family val="2"/>
      </rPr>
      <t>-Mid size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</si>
  <si>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虛擬網路防火牆</t>
    </r>
    <r>
      <rPr>
        <sz val="12"/>
        <rFont val="Arial"/>
        <family val="2"/>
      </rPr>
      <t>-Small size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</si>
  <si>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資安聯防系統</t>
    </r>
    <r>
      <rPr>
        <sz val="12"/>
        <rFont val="Arial"/>
        <family val="2"/>
      </rPr>
      <t>-High end</t>
    </r>
  </si>
  <si>
    <r>
      <t xml:space="preserve">Sophos </t>
    </r>
    <r>
      <rPr>
        <sz val="12"/>
        <rFont val="Arial"/>
        <family val="2"/>
        <charset val="1"/>
      </rPr>
      <t>資安聯防系統</t>
    </r>
    <r>
      <rPr>
        <sz val="12"/>
        <rFont val="Arial"/>
        <family val="2"/>
      </rPr>
      <t>-Mid size</t>
    </r>
  </si>
  <si>
    <r>
      <t xml:space="preserve">Sophos </t>
    </r>
    <r>
      <rPr>
        <sz val="12"/>
        <rFont val="Arial"/>
        <family val="2"/>
        <charset val="1"/>
      </rPr>
      <t>資安聯防系統</t>
    </r>
    <r>
      <rPr>
        <sz val="12"/>
        <rFont val="Arial"/>
        <family val="2"/>
      </rPr>
      <t>-Small size</t>
    </r>
  </si>
  <si>
    <r>
      <t xml:space="preserve">Sophos </t>
    </r>
    <r>
      <rPr>
        <sz val="12"/>
        <rFont val="Arial"/>
        <family val="2"/>
        <charset val="1"/>
      </rPr>
      <t>資安聯防系統續約授權</t>
    </r>
  </si>
  <si>
    <r>
      <t xml:space="preserve">Sophos </t>
    </r>
    <r>
      <rPr>
        <sz val="12"/>
        <rFont val="Arial"/>
        <family val="2"/>
        <charset val="1"/>
      </rPr>
      <t>進階威脅防護防火牆</t>
    </r>
    <r>
      <rPr>
        <sz val="12"/>
        <rFont val="Arial"/>
        <family val="2"/>
      </rPr>
      <t xml:space="preserve"> 2Gbps</t>
    </r>
  </si>
  <si>
    <r>
      <t xml:space="preserve">Sophos </t>
    </r>
    <r>
      <rPr>
        <sz val="12"/>
        <rFont val="Arial"/>
        <family val="2"/>
        <charset val="1"/>
      </rPr>
      <t>進階威脅防護防火牆</t>
    </r>
    <r>
      <rPr>
        <sz val="12"/>
        <rFont val="Arial"/>
        <family val="2"/>
      </rPr>
      <t xml:space="preserve"> 2Gbps </t>
    </r>
    <r>
      <rPr>
        <sz val="12"/>
        <rFont val="Arial"/>
        <family val="2"/>
        <charset val="1"/>
      </rPr>
      <t>一年續約授權</t>
    </r>
  </si>
  <si>
    <r>
      <t xml:space="preserve">Sophos </t>
    </r>
    <r>
      <rPr>
        <sz val="12"/>
        <rFont val="Arial"/>
        <family val="2"/>
        <charset val="1"/>
      </rPr>
      <t>進階威脅防護防火牆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頻寬提升授權</t>
    </r>
    <r>
      <rPr>
        <sz val="12"/>
        <rFont val="Arial"/>
        <family val="2"/>
      </rPr>
      <t xml:space="preserve"> 1Gbps</t>
    </r>
  </si>
  <si>
    <r>
      <t xml:space="preserve">Sophos </t>
    </r>
    <r>
      <rPr>
        <sz val="12"/>
        <rFont val="Arial"/>
        <family val="2"/>
        <charset val="1"/>
      </rPr>
      <t>進階版同步安全防護防火牆</t>
    </r>
    <r>
      <rPr>
        <sz val="12"/>
        <rFont val="Arial"/>
        <family val="2"/>
      </rPr>
      <t xml:space="preserve"> 500Mbps </t>
    </r>
    <r>
      <rPr>
        <sz val="12"/>
        <rFont val="Arial"/>
        <family val="2"/>
        <charset val="1"/>
      </rPr>
      <t>一年授權</t>
    </r>
  </si>
  <si>
    <r>
      <t xml:space="preserve">Sophos </t>
    </r>
    <r>
      <rPr>
        <sz val="12"/>
        <rFont val="Arial"/>
        <family val="2"/>
        <charset val="1"/>
      </rPr>
      <t>進階版同步安全防護防火牆</t>
    </r>
    <r>
      <rPr>
        <sz val="12"/>
        <rFont val="Arial"/>
        <family val="2"/>
      </rPr>
      <t xml:space="preserve"> 500Mbps </t>
    </r>
    <r>
      <rPr>
        <sz val="12"/>
        <rFont val="Arial"/>
        <family val="2"/>
        <charset val="1"/>
      </rPr>
      <t>一年續約授權</t>
    </r>
  </si>
  <si>
    <r>
      <t xml:space="preserve">Sophos </t>
    </r>
    <r>
      <rPr>
        <sz val="12"/>
        <rFont val="Arial"/>
        <family val="2"/>
        <charset val="1"/>
      </rPr>
      <t>進階版同步安全防護防火牆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頻寬提升授權</t>
    </r>
    <r>
      <rPr>
        <sz val="12"/>
        <rFont val="Arial"/>
        <family val="2"/>
      </rPr>
      <t xml:space="preserve"> 1Gbps </t>
    </r>
    <r>
      <rPr>
        <sz val="12"/>
        <rFont val="Arial"/>
        <family val="2"/>
        <charset val="1"/>
      </rPr>
      <t>一年授權</t>
    </r>
  </si>
  <si>
    <r>
      <t xml:space="preserve">Sophos </t>
    </r>
    <r>
      <rPr>
        <sz val="12"/>
        <rFont val="Arial"/>
        <family val="2"/>
        <charset val="1"/>
      </rPr>
      <t>進階版閘道防護套件授權</t>
    </r>
    <r>
      <rPr>
        <sz val="12"/>
        <rFont val="Arial"/>
        <family val="2"/>
      </rPr>
      <t>-High end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</si>
  <si>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進階版閘道防護套件授權</t>
    </r>
    <r>
      <rPr>
        <sz val="12"/>
        <rFont val="Arial"/>
        <family val="2"/>
      </rPr>
      <t>-Mid size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</si>
  <si>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進階版閘道防護套件授權</t>
    </r>
    <r>
      <rPr>
        <sz val="12"/>
        <rFont val="Arial"/>
        <family val="2"/>
      </rPr>
      <t>-Small size</t>
    </r>
    <r>
      <rPr>
        <sz val="12"/>
        <rFont val="Arial"/>
        <family val="2"/>
        <charset val="1"/>
      </rPr>
      <t>或續約授權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</si>
  <si>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入侵偵測防禦或廣域網路負載平衡</t>
    </r>
    <r>
      <rPr>
        <sz val="12"/>
        <rFont val="Arial"/>
        <family val="2"/>
      </rPr>
      <t>)-High end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</si>
  <si>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入侵偵測防禦或廣域網路負載平衡</t>
    </r>
    <r>
      <rPr>
        <sz val="12"/>
        <rFont val="Arial"/>
        <family val="2"/>
      </rPr>
      <t>)-Mid size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</si>
  <si>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入侵偵測防禦或廣域網路負載平衡</t>
    </r>
    <r>
      <rPr>
        <sz val="12"/>
        <rFont val="Arial"/>
        <family val="2"/>
      </rPr>
      <t>)-Small size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</si>
  <si>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入侵偵測防禦或廣域網路負載平衡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續約授權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</si>
  <si>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應用程式識別與網頁過濾</t>
    </r>
    <r>
      <rPr>
        <sz val="12"/>
        <rFont val="Arial"/>
        <family val="2"/>
      </rPr>
      <t>)-High end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</si>
  <si>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應用程式識別與網頁過濾</t>
    </r>
    <r>
      <rPr>
        <sz val="12"/>
        <rFont val="Arial"/>
        <family val="2"/>
      </rPr>
      <t>)-Mid size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</si>
  <si>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應用程式識別與網頁過濾</t>
    </r>
    <r>
      <rPr>
        <sz val="12"/>
        <rFont val="Arial"/>
        <family val="2"/>
      </rPr>
      <t>)-Small size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</si>
  <si>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應用程式識別與網頁過濾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續約授權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</si>
  <si>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網站應用程式或電子郵件或</t>
    </r>
    <r>
      <rPr>
        <sz val="12"/>
        <rFont val="Arial"/>
        <family val="2"/>
      </rPr>
      <t>Zero Day</t>
    </r>
    <r>
      <rPr>
        <sz val="12"/>
        <rFont val="Arial"/>
        <family val="2"/>
        <charset val="1"/>
      </rPr>
      <t>防護</t>
    </r>
    <r>
      <rPr>
        <sz val="12"/>
        <rFont val="Arial"/>
        <family val="2"/>
      </rPr>
      <t>)-High end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</si>
  <si>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網站應用程式或電子郵件或</t>
    </r>
    <r>
      <rPr>
        <sz val="12"/>
        <rFont val="Arial"/>
        <family val="2"/>
      </rPr>
      <t>Zero Day</t>
    </r>
    <r>
      <rPr>
        <sz val="12"/>
        <rFont val="Arial"/>
        <family val="2"/>
        <charset val="1"/>
      </rPr>
      <t>防護</t>
    </r>
    <r>
      <rPr>
        <sz val="12"/>
        <rFont val="Arial"/>
        <family val="2"/>
      </rPr>
      <t>)-Mid size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</si>
  <si>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網站應用程式或電子郵件或</t>
    </r>
    <r>
      <rPr>
        <sz val="12"/>
        <rFont val="Arial"/>
        <family val="2"/>
      </rPr>
      <t>Zero Day</t>
    </r>
    <r>
      <rPr>
        <sz val="12"/>
        <rFont val="Arial"/>
        <family val="2"/>
        <charset val="1"/>
      </rPr>
      <t>防護</t>
    </r>
    <r>
      <rPr>
        <sz val="12"/>
        <rFont val="Arial"/>
        <family val="2"/>
      </rPr>
      <t>)-Small size</t>
    </r>
  </si>
  <si>
    <r>
      <t xml:space="preserve">Sophos </t>
    </r>
    <r>
      <rPr>
        <sz val="12"/>
        <rFont val="Arial"/>
        <family val="2"/>
        <charset val="1"/>
      </rPr>
      <t>閘道防護系統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網站應用程式或電子郵件或</t>
    </r>
    <r>
      <rPr>
        <sz val="12"/>
        <rFont val="Arial"/>
        <family val="2"/>
      </rPr>
      <t>Zero Day</t>
    </r>
    <r>
      <rPr>
        <sz val="12"/>
        <rFont val="Arial"/>
        <family val="2"/>
        <charset val="1"/>
      </rPr>
      <t>防護</t>
    </r>
    <r>
      <rPr>
        <sz val="12"/>
        <rFont val="Arial"/>
        <family val="2"/>
      </rPr>
      <t>)</t>
    </r>
    <r>
      <rPr>
        <sz val="12"/>
        <rFont val="Arial"/>
        <family val="2"/>
        <charset val="1"/>
      </rPr>
      <t>續約授權</t>
    </r>
  </si>
  <si>
    <r>
      <t xml:space="preserve">AL-1005V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(5G)</t>
    </r>
  </si>
  <si>
    <r>
      <t xml:space="preserve">AL-1005V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(5G)</t>
    </r>
    <r>
      <rPr>
        <sz val="12"/>
        <rFont val="Arial"/>
        <family val="2"/>
        <charset val="1"/>
      </rPr>
      <t>續約</t>
    </r>
  </si>
  <si>
    <r>
      <t xml:space="preserve">AL-1008V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(8G)</t>
    </r>
  </si>
  <si>
    <r>
      <t xml:space="preserve">AL-1008V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(8G)</t>
    </r>
    <r>
      <rPr>
        <sz val="12"/>
        <rFont val="Arial"/>
        <family val="2"/>
        <charset val="1"/>
      </rPr>
      <t>續約</t>
    </r>
  </si>
  <si>
    <r>
      <t xml:space="preserve">AL-1012V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(12G)</t>
    </r>
  </si>
  <si>
    <r>
      <t xml:space="preserve">AL-1012V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(12G)</t>
    </r>
    <r>
      <rPr>
        <sz val="12"/>
        <rFont val="Arial"/>
        <family val="2"/>
        <charset val="1"/>
      </rPr>
      <t>續約</t>
    </r>
  </si>
  <si>
    <r>
      <t xml:space="preserve">AL-310V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(300M)</t>
    </r>
  </si>
  <si>
    <r>
      <t xml:space="preserve">AL-310V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(300M)</t>
    </r>
    <r>
      <rPr>
        <sz val="12"/>
        <rFont val="Arial"/>
        <family val="2"/>
        <charset val="1"/>
      </rPr>
      <t>續約</t>
    </r>
  </si>
  <si>
    <r>
      <t xml:space="preserve">AL-520V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(600M)</t>
    </r>
  </si>
  <si>
    <r>
      <t xml:space="preserve">AL-520V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(600M)</t>
    </r>
    <r>
      <rPr>
        <sz val="12"/>
        <rFont val="Arial"/>
        <family val="2"/>
        <charset val="1"/>
      </rPr>
      <t>續約</t>
    </r>
  </si>
  <si>
    <r>
      <t xml:space="preserve">AL-710V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 xml:space="preserve"> (1G)</t>
    </r>
  </si>
  <si>
    <r>
      <t xml:space="preserve">AL-710V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 xml:space="preserve"> (1G)</t>
    </r>
    <r>
      <rPr>
        <sz val="12"/>
        <rFont val="Arial"/>
        <family val="2"/>
        <charset val="1"/>
      </rPr>
      <t>續約</t>
    </r>
  </si>
  <si>
    <r>
      <t xml:space="preserve">AL-910V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(3G)</t>
    </r>
  </si>
  <si>
    <r>
      <t xml:space="preserve">AL-910V </t>
    </r>
    <r>
      <rPr>
        <sz val="12"/>
        <rFont val="Arial"/>
        <family val="2"/>
        <charset val="1"/>
      </rPr>
      <t>線路負載均衡器</t>
    </r>
    <r>
      <rPr>
        <sz val="12"/>
        <rFont val="Arial"/>
        <family val="2"/>
      </rPr>
      <t>(3G)</t>
    </r>
    <r>
      <rPr>
        <sz val="12"/>
        <rFont val="Arial"/>
        <family val="2"/>
        <charset val="1"/>
      </rPr>
      <t>續約</t>
    </r>
  </si>
  <si>
    <r>
      <t xml:space="preserve">TBS </t>
    </r>
    <r>
      <rPr>
        <sz val="12"/>
        <rFont val="Arial"/>
        <family val="2"/>
        <charset val="1"/>
      </rPr>
      <t>威脅情報服務</t>
    </r>
  </si>
  <si>
    <r>
      <t xml:space="preserve">Forcepoint </t>
    </r>
    <r>
      <rPr>
        <sz val="12"/>
        <rFont val="Arial"/>
        <family val="2"/>
        <charset val="1"/>
      </rPr>
      <t>內部威脅行為分析與鑑識系統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含端點操作行為畫面側錄模組</t>
    </r>
    <r>
      <rPr>
        <sz val="12"/>
        <rFont val="Arial"/>
        <family val="2"/>
      </rPr>
      <t>) ( 25</t>
    </r>
    <r>
      <rPr>
        <sz val="12"/>
        <rFont val="Arial"/>
        <family val="2"/>
        <charset val="1"/>
      </rPr>
      <t>個端點</t>
    </r>
    <r>
      <rPr>
        <sz val="12"/>
        <rFont val="Arial"/>
        <family val="2"/>
      </rPr>
      <t>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</si>
  <si>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Micro Focus ZENworks Asset Management </t>
    </r>
    <r>
      <rPr>
        <sz val="12"/>
        <rFont val="Arial"/>
        <family val="2"/>
        <charset val="1"/>
      </rPr>
      <t>資產管理</t>
    </r>
  </si>
  <si>
    <r>
      <t xml:space="preserve">Micro Focus ZENworks Configuration Management </t>
    </r>
    <r>
      <rPr>
        <sz val="12"/>
        <rFont val="Arial"/>
        <family val="2"/>
        <charset val="1"/>
      </rPr>
      <t>組態管理</t>
    </r>
  </si>
  <si>
    <r>
      <t xml:space="preserve">Micro Focus ZENworks Endpoint Security Management </t>
    </r>
    <r>
      <rPr>
        <sz val="12"/>
        <rFont val="Arial"/>
        <family val="2"/>
        <charset val="1"/>
      </rPr>
      <t>端點安全管理</t>
    </r>
  </si>
  <si>
    <r>
      <t xml:space="preserve">Micro Focus ZENworks Patch Management </t>
    </r>
    <r>
      <rPr>
        <sz val="12"/>
        <rFont val="Arial"/>
        <family val="2"/>
        <charset val="1"/>
      </rPr>
      <t>修補管理</t>
    </r>
  </si>
  <si>
    <r>
      <t xml:space="preserve">Forcepoint </t>
    </r>
    <r>
      <rPr>
        <sz val="12"/>
        <rFont val="Arial"/>
        <family val="2"/>
        <charset val="1"/>
      </rPr>
      <t>先進惡意程式檢測分析系統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沙箱模擬環境檢測</t>
    </r>
    <r>
      <rPr>
        <sz val="12"/>
        <rFont val="Arial"/>
        <family val="2"/>
      </rPr>
      <t>) (25</t>
    </r>
    <r>
      <rPr>
        <sz val="12"/>
        <rFont val="Arial"/>
        <family val="2"/>
        <charset val="1"/>
      </rPr>
      <t>人版</t>
    </r>
    <r>
      <rPr>
        <sz val="12"/>
        <rFont val="Arial"/>
        <family val="2"/>
      </rPr>
      <t>/1</t>
    </r>
    <r>
      <rPr>
        <sz val="12"/>
        <rFont val="Arial"/>
        <family val="2"/>
        <charset val="1"/>
      </rPr>
      <t>年授權</t>
    </r>
    <r>
      <rPr>
        <sz val="12"/>
        <rFont val="Arial"/>
        <family val="2"/>
      </rPr>
      <t>)</t>
    </r>
  </si>
  <si>
    <r>
      <t xml:space="preserve">IMPERVA CounterBreach </t>
    </r>
    <r>
      <rPr>
        <sz val="12"/>
        <rFont val="Arial"/>
        <family val="2"/>
        <charset val="1"/>
      </rPr>
      <t>資料庫</t>
    </r>
    <r>
      <rPr>
        <sz val="12"/>
        <rFont val="Arial"/>
        <family val="2"/>
      </rPr>
      <t>AI</t>
    </r>
    <r>
      <rPr>
        <sz val="12"/>
        <rFont val="Arial"/>
        <family val="2"/>
        <charset val="1"/>
      </rPr>
      <t>智能防護系統</t>
    </r>
  </si>
  <si>
    <r>
      <t xml:space="preserve">IMPERVA CounterBreach </t>
    </r>
    <r>
      <rPr>
        <sz val="12"/>
        <rFont val="Arial"/>
        <family val="2"/>
        <charset val="1"/>
      </rPr>
      <t>資料庫</t>
    </r>
    <r>
      <rPr>
        <sz val="12"/>
        <rFont val="Arial"/>
        <family val="2"/>
      </rPr>
      <t>AI</t>
    </r>
    <r>
      <rPr>
        <sz val="12"/>
        <rFont val="Arial"/>
        <family val="2"/>
        <charset val="1"/>
      </rPr>
      <t>智能防護系統軟體更新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一年授權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</si>
  <si>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中央集中管理及報表軟體</t>
    </r>
  </si>
  <si>
    <r>
      <t>IMPERVA</t>
    </r>
    <r>
      <rPr>
        <sz val="12"/>
        <rFont val="Arial"/>
        <family val="2"/>
        <charset val="1"/>
      </rPr>
      <t>中央集中管理及報表軟體更新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一年授權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</si>
  <si>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中央集中管理及報表軟體訂閱使用授權一年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以年度訂閱制計價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</si>
  <si>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網頁應用程式防火牆軟體</t>
    </r>
    <r>
      <rPr>
        <sz val="12"/>
        <rFont val="Arial"/>
        <family val="2"/>
      </rPr>
      <t>100M</t>
    </r>
  </si>
  <si>
    <r>
      <t>IMPERVA</t>
    </r>
    <r>
      <rPr>
        <sz val="12"/>
        <rFont val="Arial"/>
        <family val="2"/>
        <charset val="1"/>
      </rPr>
      <t>網頁應用程式防火牆軟體</t>
    </r>
    <r>
      <rPr>
        <sz val="12"/>
        <rFont val="Arial"/>
        <family val="2"/>
      </rPr>
      <t>100M</t>
    </r>
    <r>
      <rPr>
        <sz val="12"/>
        <rFont val="Arial"/>
        <family val="2"/>
        <charset val="1"/>
      </rPr>
      <t>更新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一年授權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</si>
  <si>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網頁應用程式防火牆軟體訂閱</t>
    </r>
    <r>
      <rPr>
        <sz val="12"/>
        <rFont val="Arial"/>
        <family val="2"/>
      </rPr>
      <t>100M</t>
    </r>
    <r>
      <rPr>
        <sz val="12"/>
        <rFont val="Arial"/>
        <family val="2"/>
        <charset val="1"/>
      </rPr>
      <t>使用授權一年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以年度訂閱制計價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</si>
  <si>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資料庫監控既記錄軟體</t>
    </r>
    <r>
      <rPr>
        <sz val="12"/>
        <rFont val="Arial"/>
        <family val="2"/>
      </rPr>
      <t>100M</t>
    </r>
    <r>
      <rPr>
        <sz val="12"/>
        <rFont val="Arial"/>
        <family val="2"/>
        <charset val="1"/>
      </rPr>
      <t>更新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一年授權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</si>
  <si>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資料庫監控暨記錄軟體</t>
    </r>
    <r>
      <rPr>
        <sz val="12"/>
        <rFont val="Arial"/>
        <family val="2"/>
      </rPr>
      <t>100M</t>
    </r>
  </si>
  <si>
    <r>
      <t>IMPERVA</t>
    </r>
    <r>
      <rPr>
        <sz val="12"/>
        <rFont val="Arial"/>
        <family val="2"/>
        <charset val="1"/>
      </rPr>
      <t>資料庫稽核系統</t>
    </r>
    <r>
      <rPr>
        <sz val="12"/>
        <rFont val="Arial"/>
        <family val="2"/>
      </rPr>
      <t>(100M throughput)</t>
    </r>
  </si>
  <si>
    <r>
      <t>IMPERVA</t>
    </r>
    <r>
      <rPr>
        <sz val="12"/>
        <rFont val="Arial"/>
        <family val="2"/>
        <charset val="1"/>
      </rPr>
      <t>資料庫稽核系統</t>
    </r>
    <r>
      <rPr>
        <sz val="12"/>
        <rFont val="Arial"/>
        <family val="2"/>
      </rPr>
      <t>(100M throughput)</t>
    </r>
    <r>
      <rPr>
        <sz val="12"/>
        <rFont val="Arial"/>
        <family val="2"/>
        <charset val="1"/>
      </rPr>
      <t>更新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一年授權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</si>
  <si>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資料庫防火牆軟體</t>
    </r>
    <r>
      <rPr>
        <sz val="12"/>
        <rFont val="Arial"/>
        <family val="2"/>
      </rPr>
      <t>100M</t>
    </r>
  </si>
  <si>
    <r>
      <t>IMPERVA</t>
    </r>
    <r>
      <rPr>
        <sz val="12"/>
        <rFont val="Arial"/>
        <family val="2"/>
        <charset val="1"/>
      </rPr>
      <t>資料庫防火牆軟體</t>
    </r>
    <r>
      <rPr>
        <sz val="12"/>
        <rFont val="Arial"/>
        <family val="2"/>
      </rPr>
      <t>100M</t>
    </r>
    <r>
      <rPr>
        <sz val="12"/>
        <rFont val="Arial"/>
        <family val="2"/>
        <charset val="1"/>
      </rPr>
      <t>更新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一年授權</t>
    </r>
    <r>
      <rPr>
        <sz val="12"/>
        <rFont val="Arial"/>
        <family val="2"/>
      </rPr>
      <t>)</t>
    </r>
  </si>
  <si>
    <r>
      <t>IMPERVA</t>
    </r>
    <r>
      <rPr>
        <sz val="12"/>
        <rFont val="Arial"/>
        <family val="2"/>
        <charset val="1"/>
      </rPr>
      <t>資料庫防火牆軟體訂閱</t>
    </r>
    <r>
      <rPr>
        <sz val="12"/>
        <rFont val="Arial"/>
        <family val="2"/>
      </rPr>
      <t>100M</t>
    </r>
    <r>
      <rPr>
        <sz val="12"/>
        <rFont val="Arial"/>
        <family val="2"/>
        <charset val="1"/>
      </rPr>
      <t>使用授權一年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以年度訂閱制計價</t>
    </r>
    <r>
      <rPr>
        <sz val="12"/>
        <rFont val="Arial"/>
        <family val="2"/>
      </rPr>
      <t>)</t>
    </r>
  </si>
  <si>
    <r>
      <t xml:space="preserve">Micro Focus Change Guardian </t>
    </r>
    <r>
      <rPr>
        <sz val="12"/>
        <rFont val="Arial"/>
        <family val="2"/>
        <charset val="1"/>
      </rPr>
      <t>伺服器主機異動稽核軌跡管理</t>
    </r>
  </si>
  <si>
    <r>
      <t xml:space="preserve">Radware </t>
    </r>
    <r>
      <rPr>
        <sz val="12"/>
        <rFont val="Arial"/>
        <family val="2"/>
        <charset val="1"/>
      </rPr>
      <t>應用層防火牆報表管理軟體授權</t>
    </r>
  </si>
  <si>
    <r>
      <t xml:space="preserve">Radware </t>
    </r>
    <r>
      <rPr>
        <sz val="12"/>
        <rFont val="Arial"/>
        <family val="2"/>
        <charset val="1"/>
      </rPr>
      <t>應用層防火牆軟體模組</t>
    </r>
    <r>
      <rPr>
        <sz val="12"/>
        <rFont val="Arial"/>
        <family val="2"/>
      </rPr>
      <t xml:space="preserve"> (1Gbps)</t>
    </r>
  </si>
  <si>
    <r>
      <t xml:space="preserve">Radware </t>
    </r>
    <r>
      <rPr>
        <sz val="12"/>
        <rFont val="Arial"/>
        <family val="2"/>
        <charset val="1"/>
      </rPr>
      <t>應用層防火牆軟體模組</t>
    </r>
    <r>
      <rPr>
        <sz val="12"/>
        <rFont val="Arial"/>
        <family val="2"/>
      </rPr>
      <t xml:space="preserve"> (1Gbps)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</si>
  <si>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應用層防火牆軟體模組</t>
    </r>
    <r>
      <rPr>
        <sz val="12"/>
        <rFont val="Arial"/>
        <family val="2"/>
      </rPr>
      <t xml:space="preserve"> (200Mbps)</t>
    </r>
  </si>
  <si>
    <r>
      <t xml:space="preserve">Radware </t>
    </r>
    <r>
      <rPr>
        <sz val="12"/>
        <rFont val="Arial"/>
        <family val="2"/>
        <charset val="1"/>
      </rPr>
      <t>應用層防火牆軟體模組</t>
    </r>
    <r>
      <rPr>
        <sz val="12"/>
        <rFont val="Arial"/>
        <family val="2"/>
      </rPr>
      <t xml:space="preserve"> (200Mbps)</t>
    </r>
    <r>
      <rPr>
        <sz val="12"/>
        <rFont val="Arial"/>
        <family val="2"/>
        <charset val="1"/>
      </rPr>
      <t>一年維護</t>
    </r>
  </si>
  <si>
    <r>
      <t xml:space="preserve">Radware </t>
    </r>
    <r>
      <rPr>
        <sz val="12"/>
        <rFont val="Arial"/>
        <family val="2"/>
        <charset val="1"/>
      </rPr>
      <t>應用層防火牆軟體模組</t>
    </r>
    <r>
      <rPr>
        <sz val="12"/>
        <rFont val="Arial"/>
        <family val="2"/>
      </rPr>
      <t xml:space="preserve"> (2Gbps)</t>
    </r>
  </si>
  <si>
    <r>
      <t xml:space="preserve">Radware </t>
    </r>
    <r>
      <rPr>
        <sz val="12"/>
        <rFont val="Arial"/>
        <family val="2"/>
        <charset val="1"/>
      </rPr>
      <t>應用層防火牆軟體模組</t>
    </r>
    <r>
      <rPr>
        <sz val="12"/>
        <rFont val="Arial"/>
        <family val="2"/>
      </rPr>
      <t xml:space="preserve"> (500Mbps)</t>
    </r>
  </si>
  <si>
    <r>
      <t xml:space="preserve">Radware </t>
    </r>
    <r>
      <rPr>
        <sz val="12"/>
        <rFont val="Arial"/>
        <family val="2"/>
        <charset val="1"/>
      </rPr>
      <t>應用層防火牆軟體特徵碼更新訂閱一年</t>
    </r>
    <r>
      <rPr>
        <sz val="12"/>
        <rFont val="Arial"/>
        <family val="2"/>
      </rPr>
      <t xml:space="preserve"> (1Gbps)</t>
    </r>
  </si>
  <si>
    <r>
      <t xml:space="preserve">Radware </t>
    </r>
    <r>
      <rPr>
        <sz val="12"/>
        <rFont val="Arial"/>
        <family val="2"/>
        <charset val="1"/>
      </rPr>
      <t>應用層防火牆軟體特徵碼更新訂閱一年</t>
    </r>
    <r>
      <rPr>
        <sz val="12"/>
        <rFont val="Arial"/>
        <family val="2"/>
      </rPr>
      <t xml:space="preserve"> (200Mbps)</t>
    </r>
  </si>
  <si>
    <r>
      <t>Security Intelligence Portal (SIP)- SmartAD 100U</t>
    </r>
    <r>
      <rPr>
        <sz val="12"/>
        <rFont val="Arial"/>
        <family val="2"/>
        <charset val="1"/>
      </rPr>
      <t>軟體一年升級授權</t>
    </r>
  </si>
  <si>
    <r>
      <t>Security Intelligence Portal (SIP)- SmartAD 100U</t>
    </r>
    <r>
      <rPr>
        <sz val="12"/>
        <rFont val="Arial"/>
        <family val="2"/>
        <charset val="1"/>
      </rPr>
      <t>軟體授權最新版</t>
    </r>
  </si>
  <si>
    <r>
      <t xml:space="preserve">Security Intelligence Portal (SIP)-GCB </t>
    </r>
    <r>
      <rPr>
        <sz val="12"/>
        <rFont val="Arial"/>
        <family val="2"/>
        <charset val="1"/>
      </rPr>
      <t>進階稽核管理系統</t>
    </r>
    <r>
      <rPr>
        <sz val="12"/>
        <rFont val="Arial"/>
        <family val="2"/>
      </rPr>
      <t>50U</t>
    </r>
    <r>
      <rPr>
        <sz val="12"/>
        <rFont val="Arial"/>
        <family val="2"/>
        <charset val="1"/>
      </rPr>
      <t>軟體一年升級授權</t>
    </r>
  </si>
  <si>
    <r>
      <t>Security Intelligence Portal (SIP)-GCB</t>
    </r>
    <r>
      <rPr>
        <sz val="12"/>
        <rFont val="Arial"/>
        <family val="2"/>
        <charset val="1"/>
      </rPr>
      <t>進階稽核管理系統</t>
    </r>
    <r>
      <rPr>
        <sz val="12"/>
        <rFont val="Arial"/>
        <family val="2"/>
      </rPr>
      <t>50U</t>
    </r>
    <r>
      <rPr>
        <sz val="12"/>
        <rFont val="Arial"/>
        <family val="2"/>
        <charset val="1"/>
      </rPr>
      <t>軟體授權最新版</t>
    </r>
  </si>
  <si>
    <r>
      <t xml:space="preserve">SIP-Agentless NAC++ </t>
    </r>
    <r>
      <rPr>
        <sz val="12"/>
        <rFont val="Arial"/>
        <family val="2"/>
        <charset val="1"/>
      </rPr>
      <t>適用</t>
    </r>
    <r>
      <rPr>
        <sz val="12"/>
        <rFont val="Arial"/>
        <family val="2"/>
      </rPr>
      <t>50U</t>
    </r>
    <r>
      <rPr>
        <sz val="12"/>
        <rFont val="Arial"/>
        <family val="2"/>
        <charset val="1"/>
      </rPr>
      <t>軟體授權</t>
    </r>
  </si>
  <si>
    <r>
      <t>SIP-Agentless NAC++</t>
    </r>
    <r>
      <rPr>
        <sz val="12"/>
        <rFont val="Arial"/>
        <family val="2"/>
        <charset val="1"/>
      </rPr>
      <t>適用</t>
    </r>
    <r>
      <rPr>
        <sz val="12"/>
        <rFont val="Arial"/>
        <family val="2"/>
      </rPr>
      <t>50U</t>
    </r>
    <r>
      <rPr>
        <sz val="12"/>
        <rFont val="Arial"/>
        <family val="2"/>
        <charset val="1"/>
      </rPr>
      <t>軟體一年版本升級授權</t>
    </r>
  </si>
  <si>
    <r>
      <rPr>
        <sz val="12"/>
        <rFont val="Arial"/>
        <family val="2"/>
        <charset val="1"/>
      </rPr>
      <t>政府機關資安弱點通報機制</t>
    </r>
    <r>
      <rPr>
        <sz val="12"/>
        <rFont val="Arial"/>
        <family val="2"/>
      </rPr>
      <t>VANS</t>
    </r>
    <r>
      <rPr>
        <sz val="12"/>
        <rFont val="Arial"/>
        <family val="2"/>
        <charset val="1"/>
      </rPr>
      <t>資訊資產系統</t>
    </r>
    <r>
      <rPr>
        <sz val="12"/>
        <rFont val="Arial"/>
        <family val="2"/>
      </rPr>
      <t xml:space="preserve"> 50U(</t>
    </r>
    <r>
      <rPr>
        <sz val="12"/>
        <rFont val="Arial"/>
        <family val="2"/>
        <charset val="1"/>
      </rPr>
      <t>支援</t>
    </r>
    <r>
      <rPr>
        <sz val="12"/>
        <rFont val="Arial"/>
        <family val="2"/>
      </rPr>
      <t>CPE</t>
    </r>
    <r>
      <rPr>
        <sz val="12"/>
        <rFont val="Arial"/>
        <family val="2"/>
        <charset val="1"/>
      </rPr>
      <t>格式上傳</t>
    </r>
    <r>
      <rPr>
        <sz val="12"/>
        <rFont val="Arial"/>
        <family val="2"/>
      </rPr>
      <t>)</t>
    </r>
  </si>
  <si>
    <r>
      <rPr>
        <sz val="12"/>
        <rFont val="Arial"/>
        <family val="2"/>
        <charset val="1"/>
      </rPr>
      <t>政府機關資安弱點通報機制</t>
    </r>
    <r>
      <rPr>
        <sz val="12"/>
        <rFont val="Arial"/>
        <family val="2"/>
      </rPr>
      <t>VANS</t>
    </r>
    <r>
      <rPr>
        <sz val="12"/>
        <rFont val="Arial"/>
        <family val="2"/>
        <charset val="1"/>
      </rPr>
      <t>資訊資產系統</t>
    </r>
    <r>
      <rPr>
        <sz val="12"/>
        <rFont val="Arial"/>
        <family val="2"/>
      </rPr>
      <t xml:space="preserve"> 50U(</t>
    </r>
    <r>
      <rPr>
        <sz val="12"/>
        <rFont val="Arial"/>
        <family val="2"/>
        <charset val="1"/>
      </rPr>
      <t>支援</t>
    </r>
    <r>
      <rPr>
        <sz val="12"/>
        <rFont val="Arial"/>
        <family val="2"/>
      </rPr>
      <t>CPE</t>
    </r>
    <r>
      <rPr>
        <sz val="12"/>
        <rFont val="Arial"/>
        <family val="2"/>
        <charset val="1"/>
      </rPr>
      <t>格式上傳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一年版本升級授權</t>
    </r>
  </si>
  <si>
    <r>
      <t xml:space="preserve">Micro Focus iPrint </t>
    </r>
    <r>
      <rPr>
        <sz val="12"/>
        <rFont val="Arial"/>
        <family val="2"/>
        <charset val="1"/>
      </rPr>
      <t>印表安全管理</t>
    </r>
  </si>
  <si>
    <r>
      <t xml:space="preserve">Micro Focus ArcSight ESM Standard Edition 100 EPS/5GB </t>
    </r>
    <r>
      <rPr>
        <sz val="12"/>
        <rFont val="Arial"/>
        <family val="2"/>
        <charset val="1"/>
      </rPr>
      <t>事件關聯紀錄管理套件組</t>
    </r>
  </si>
  <si>
    <r>
      <t xml:space="preserve">Micro Focus ArcSight ESM Standard Edition 100 EPS/5GB </t>
    </r>
    <r>
      <rPr>
        <sz val="12"/>
        <rFont val="Arial"/>
        <family val="2"/>
        <charset val="1"/>
      </rPr>
      <t>事件關聯紀錄管理套件組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一年軟體升級及更新授權</t>
    </r>
  </si>
  <si>
    <r>
      <t xml:space="preserve">Micro Focus ArcSight Intelligence User and Entity Behavioral Analytics </t>
    </r>
    <r>
      <rPr>
        <sz val="12"/>
        <rFont val="Arial"/>
        <family val="2"/>
        <charset val="1"/>
      </rPr>
      <t>使用者行為分析模組</t>
    </r>
    <r>
      <rPr>
        <sz val="12"/>
        <rFont val="Arial"/>
        <family val="2"/>
      </rPr>
      <t xml:space="preserve">(1000U) </t>
    </r>
    <r>
      <rPr>
        <sz val="12"/>
        <rFont val="Arial"/>
        <family val="2"/>
        <charset val="1"/>
      </rPr>
      <t>一年使用授權</t>
    </r>
  </si>
  <si>
    <r>
      <t xml:space="preserve">Micro Focus ArcSight Logger Standard Edition 100 EPS/5GB </t>
    </r>
    <r>
      <rPr>
        <sz val="12"/>
        <rFont val="Arial"/>
        <family val="2"/>
        <charset val="1"/>
      </rPr>
      <t>通用日誌管理系統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適用每日</t>
    </r>
    <r>
      <rPr>
        <sz val="12"/>
        <rFont val="Arial"/>
        <family val="2"/>
      </rPr>
      <t>5GB</t>
    </r>
    <r>
      <rPr>
        <sz val="12"/>
        <rFont val="Arial"/>
        <family val="2"/>
        <charset val="1"/>
      </rPr>
      <t>日誌資料量</t>
    </r>
    <r>
      <rPr>
        <sz val="12"/>
        <rFont val="Arial"/>
        <family val="2"/>
      </rPr>
      <t>)</t>
    </r>
  </si>
  <si>
    <r>
      <t xml:space="preserve">Micro Focus ArcSight Logger Standard Edition 100 EPS/5GB </t>
    </r>
    <r>
      <rPr>
        <sz val="12"/>
        <rFont val="Arial"/>
        <family val="2"/>
        <charset val="1"/>
      </rPr>
      <t>通用日誌管理系統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適用每日</t>
    </r>
    <r>
      <rPr>
        <sz val="12"/>
        <rFont val="Arial"/>
        <family val="2"/>
      </rPr>
      <t>5GB</t>
    </r>
    <r>
      <rPr>
        <sz val="12"/>
        <rFont val="Arial"/>
        <family val="2"/>
        <charset val="1"/>
      </rPr>
      <t>日誌資料量</t>
    </r>
    <r>
      <rPr>
        <sz val="12"/>
        <rFont val="Arial"/>
        <family val="2"/>
      </rPr>
      <t xml:space="preserve">) </t>
    </r>
    <r>
      <rPr>
        <sz val="12"/>
        <rFont val="Arial"/>
        <family val="2"/>
        <charset val="1"/>
      </rPr>
      <t>一年軟體升級及更新授權</t>
    </r>
  </si>
  <si>
    <r>
      <t>Micro Focus ArcSight Recon Standard Edition 100 EPS</t>
    </r>
    <r>
      <rPr>
        <sz val="12"/>
        <rFont val="Arial"/>
        <family val="2"/>
        <charset val="1"/>
      </rPr>
      <t>大數據資安威脅獵捕系統</t>
    </r>
  </si>
  <si>
    <r>
      <t>Micro Focus Fortify SCA</t>
    </r>
    <r>
      <rPr>
        <sz val="12"/>
        <rFont val="Arial"/>
        <family val="2"/>
        <charset val="1"/>
      </rPr>
      <t>靜態程式碼分析工具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1"/>
      </rPr>
      <t>一年軟體升級及更新授權</t>
    </r>
  </si>
  <si>
    <r>
      <t>Micro Focus Fortify SCA</t>
    </r>
    <r>
      <rPr>
        <sz val="12"/>
        <rFont val="Arial"/>
        <family val="2"/>
        <charset val="1"/>
      </rPr>
      <t>靜態程式碼分析工具</t>
    </r>
    <r>
      <rPr>
        <sz val="12"/>
        <rFont val="Arial"/>
        <family val="2"/>
      </rPr>
      <t>(</t>
    </r>
    <r>
      <rPr>
        <sz val="12"/>
        <rFont val="Arial"/>
        <family val="2"/>
        <charset val="1"/>
      </rPr>
      <t>含軟體安全管理中心以及行動裝置源碼檢測</t>
    </r>
    <r>
      <rPr>
        <sz val="12"/>
        <rFont val="Arial"/>
        <family val="2"/>
      </rPr>
      <t>)</t>
    </r>
  </si>
  <si>
    <r>
      <t xml:space="preserve">Micro Focus Fortify WebInspect </t>
    </r>
    <r>
      <rPr>
        <sz val="12"/>
        <rFont val="Arial"/>
        <family val="2"/>
        <charset val="1"/>
      </rPr>
      <t>動態網頁安全檢測工具</t>
    </r>
    <r>
      <rPr>
        <sz val="12"/>
        <rFont val="Arial"/>
        <family val="2"/>
      </rPr>
      <t xml:space="preserve"> (</t>
    </r>
    <r>
      <rPr>
        <sz val="12"/>
        <rFont val="Arial"/>
        <family val="2"/>
        <charset val="1"/>
      </rPr>
      <t>含網站即時檢測模組</t>
    </r>
    <r>
      <rPr>
        <sz val="12"/>
        <rFont val="Arial"/>
        <family val="2"/>
      </rPr>
      <t>)</t>
    </r>
  </si>
  <si>
    <r>
      <t xml:space="preserve">Micro Focus Fortify WebInspect </t>
    </r>
    <r>
      <rPr>
        <sz val="12"/>
        <rFont val="Arial"/>
        <family val="2"/>
        <charset val="1"/>
      </rPr>
      <t>動態網頁安全檢測工具一年軟體升級及更新授權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</si>
</sst>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Arial"/>
      <family val="2"/>
      <charset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1" xfId="1" applyNumberFormat="1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43" fontId="3" fillId="0" borderId="1" xfId="1" applyFont="1" applyFill="1" applyBorder="1" applyAlignment="1">
      <alignment wrapText="1"/>
    </xf>
    <xf numFmtId="176" fontId="3" fillId="0" borderId="1" xfId="1" applyNumberFormat="1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176" fontId="0" fillId="0" borderId="1" xfId="1" applyNumberFormat="1" applyFont="1" applyFill="1" applyBorder="1" applyAlignment="1"/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1" applyNumberFormat="1" applyFont="1" applyFill="1" applyBorder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wrapText="1"/>
    </xf>
    <xf numFmtId="176" fontId="3" fillId="0" borderId="1" xfId="1" applyNumberFormat="1" applyFont="1" applyBorder="1" applyAlignment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745D8-F853-40EB-9167-7575C05760CB}">
  <dimension ref="A1:M236"/>
  <sheetViews>
    <sheetView tabSelected="1" topLeftCell="A178" workbookViewId="0">
      <selection activeCell="M29" sqref="M29:M235"/>
    </sheetView>
  </sheetViews>
  <sheetFormatPr defaultRowHeight="16.5" x14ac:dyDescent="0.25"/>
  <cols>
    <col min="1" max="1" width="4.125" customWidth="1"/>
    <col min="2" max="2" width="5.625" customWidth="1"/>
    <col min="3" max="3" width="13.875" bestFit="1" customWidth="1"/>
    <col min="4" max="4" width="44.125" customWidth="1"/>
    <col min="6" max="6" width="13.5" bestFit="1" customWidth="1"/>
    <col min="7" max="7" width="23.875" customWidth="1"/>
    <col min="9" max="9" width="10.125" customWidth="1"/>
    <col min="10" max="10" width="14.875" bestFit="1" customWidth="1"/>
    <col min="11" max="11" width="13.875" customWidth="1"/>
    <col min="12" max="12" width="14.25" customWidth="1"/>
    <col min="13" max="13" width="12.875" customWidth="1"/>
  </cols>
  <sheetData>
    <row r="1" spans="1:13" ht="49.5" x14ac:dyDescent="0.25">
      <c r="A1" s="10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2" t="s">
        <v>8</v>
      </c>
      <c r="J1" s="10" t="s">
        <v>9</v>
      </c>
      <c r="K1" s="13" t="s">
        <v>10</v>
      </c>
      <c r="L1" s="13" t="s">
        <v>11</v>
      </c>
      <c r="M1" s="13" t="s">
        <v>12</v>
      </c>
    </row>
    <row r="2" spans="1:13" x14ac:dyDescent="0.25">
      <c r="A2" s="2">
        <v>4</v>
      </c>
      <c r="B2" s="2">
        <v>117</v>
      </c>
      <c r="C2" s="2" t="s">
        <v>13</v>
      </c>
      <c r="D2" s="3" t="s">
        <v>22</v>
      </c>
      <c r="E2" s="2" t="str">
        <f t="shared" ref="E2:E4" si="0">"1-100"</f>
        <v>1-100</v>
      </c>
      <c r="F2" s="2" t="str">
        <f t="shared" ref="F2:F65" si="1">"80694860"</f>
        <v>80694860</v>
      </c>
      <c r="G2" s="3" t="s">
        <v>23</v>
      </c>
      <c r="H2" s="2" t="s">
        <v>14</v>
      </c>
      <c r="I2" s="2" t="s">
        <v>15</v>
      </c>
      <c r="J2" s="4">
        <v>14232</v>
      </c>
      <c r="K2" s="14">
        <v>14232</v>
      </c>
      <c r="L2" s="14">
        <v>14390</v>
      </c>
      <c r="M2" s="1" t="s">
        <v>16</v>
      </c>
    </row>
    <row r="3" spans="1:13" x14ac:dyDescent="0.25">
      <c r="A3" s="2">
        <v>14</v>
      </c>
      <c r="B3" s="2">
        <v>263</v>
      </c>
      <c r="C3" s="2" t="s">
        <v>13</v>
      </c>
      <c r="D3" s="3" t="s">
        <v>24</v>
      </c>
      <c r="E3" s="2" t="str">
        <f t="shared" si="0"/>
        <v>1-100</v>
      </c>
      <c r="F3" s="2" t="str">
        <f t="shared" si="1"/>
        <v>80694860</v>
      </c>
      <c r="G3" s="3" t="s">
        <v>23</v>
      </c>
      <c r="H3" s="2" t="s">
        <v>14</v>
      </c>
      <c r="I3" s="2" t="s">
        <v>15</v>
      </c>
      <c r="J3" s="4">
        <v>131394</v>
      </c>
      <c r="K3" s="14">
        <v>131394</v>
      </c>
      <c r="L3" s="14">
        <v>132855</v>
      </c>
      <c r="M3" s="1" t="s">
        <v>16</v>
      </c>
    </row>
    <row r="4" spans="1:13" ht="30.75" x14ac:dyDescent="0.25">
      <c r="A4" s="2">
        <v>14</v>
      </c>
      <c r="B4" s="2">
        <v>264</v>
      </c>
      <c r="C4" s="2" t="s">
        <v>13</v>
      </c>
      <c r="D4" s="3" t="s">
        <v>25</v>
      </c>
      <c r="E4" s="2" t="str">
        <f t="shared" si="0"/>
        <v>1-100</v>
      </c>
      <c r="F4" s="2" t="str">
        <f t="shared" si="1"/>
        <v>80694860</v>
      </c>
      <c r="G4" s="3" t="s">
        <v>23</v>
      </c>
      <c r="H4" s="2" t="s">
        <v>14</v>
      </c>
      <c r="I4" s="2" t="s">
        <v>15</v>
      </c>
      <c r="J4" s="4">
        <v>32133</v>
      </c>
      <c r="K4" s="14">
        <v>32133</v>
      </c>
      <c r="L4" s="14">
        <v>32490</v>
      </c>
      <c r="M4" s="1" t="s">
        <v>16</v>
      </c>
    </row>
    <row r="5" spans="1:13" x14ac:dyDescent="0.25">
      <c r="A5" s="2">
        <v>14</v>
      </c>
      <c r="B5" s="2">
        <v>376</v>
      </c>
      <c r="C5" s="2" t="s">
        <v>26</v>
      </c>
      <c r="D5" s="3" t="s">
        <v>27</v>
      </c>
      <c r="E5" s="2" t="str">
        <f t="shared" ref="E5" si="2">"1-99"</f>
        <v>1-99</v>
      </c>
      <c r="F5" s="2" t="str">
        <f t="shared" si="1"/>
        <v>80694860</v>
      </c>
      <c r="G5" s="3" t="s">
        <v>23</v>
      </c>
      <c r="H5" s="2" t="s">
        <v>14</v>
      </c>
      <c r="I5" s="2" t="s">
        <v>15</v>
      </c>
      <c r="J5" s="4">
        <v>612752</v>
      </c>
      <c r="K5" s="14">
        <v>612752</v>
      </c>
      <c r="L5" s="14">
        <v>619567</v>
      </c>
      <c r="M5" s="1" t="s">
        <v>16</v>
      </c>
    </row>
    <row r="6" spans="1:13" x14ac:dyDescent="0.25">
      <c r="A6" s="2">
        <v>14</v>
      </c>
      <c r="B6" s="2">
        <v>377</v>
      </c>
      <c r="C6" s="2" t="s">
        <v>26</v>
      </c>
      <c r="D6" s="3" t="s">
        <v>28</v>
      </c>
      <c r="E6" s="2" t="str">
        <f t="shared" ref="E6" si="3">"1-66"</f>
        <v>1-66</v>
      </c>
      <c r="F6" s="2" t="str">
        <f t="shared" si="1"/>
        <v>80694860</v>
      </c>
      <c r="G6" s="3" t="s">
        <v>23</v>
      </c>
      <c r="H6" s="2" t="s">
        <v>14</v>
      </c>
      <c r="I6" s="2" t="s">
        <v>15</v>
      </c>
      <c r="J6" s="4">
        <v>549667</v>
      </c>
      <c r="K6" s="14">
        <v>549667</v>
      </c>
      <c r="L6" s="14">
        <v>555781</v>
      </c>
      <c r="M6" s="1" t="s">
        <v>16</v>
      </c>
    </row>
    <row r="7" spans="1:13" ht="30.75" x14ac:dyDescent="0.25">
      <c r="A7" s="2">
        <v>14</v>
      </c>
      <c r="B7" s="2">
        <v>378</v>
      </c>
      <c r="C7" s="2" t="s">
        <v>26</v>
      </c>
      <c r="D7" s="3" t="s">
        <v>29</v>
      </c>
      <c r="E7" s="2" t="str">
        <f t="shared" ref="E7" si="4">"1-100"</f>
        <v>1-100</v>
      </c>
      <c r="F7" s="2" t="str">
        <f t="shared" si="1"/>
        <v>80694860</v>
      </c>
      <c r="G7" s="3" t="s">
        <v>23</v>
      </c>
      <c r="H7" s="2" t="s">
        <v>14</v>
      </c>
      <c r="I7" s="2" t="s">
        <v>15</v>
      </c>
      <c r="J7" s="4">
        <v>72729</v>
      </c>
      <c r="K7" s="14">
        <v>72729</v>
      </c>
      <c r="L7" s="14">
        <v>73538</v>
      </c>
      <c r="M7" s="1" t="s">
        <v>16</v>
      </c>
    </row>
    <row r="8" spans="1:13" ht="30.75" x14ac:dyDescent="0.25">
      <c r="A8" s="2">
        <v>14</v>
      </c>
      <c r="B8" s="2">
        <v>381</v>
      </c>
      <c r="C8" s="2" t="s">
        <v>26</v>
      </c>
      <c r="D8" s="3" t="s">
        <v>30</v>
      </c>
      <c r="E8" s="2" t="str">
        <f t="shared" ref="E8:E17" si="5">"1-99"</f>
        <v>1-99</v>
      </c>
      <c r="F8" s="2" t="str">
        <f t="shared" si="1"/>
        <v>80694860</v>
      </c>
      <c r="G8" s="3" t="s">
        <v>23</v>
      </c>
      <c r="H8" s="2" t="s">
        <v>14</v>
      </c>
      <c r="I8" s="2" t="s">
        <v>15</v>
      </c>
      <c r="J8" s="4">
        <v>94901</v>
      </c>
      <c r="K8" s="14">
        <v>94901</v>
      </c>
      <c r="L8" s="14">
        <v>95957</v>
      </c>
      <c r="M8" s="1" t="s">
        <v>16</v>
      </c>
    </row>
    <row r="9" spans="1:13" x14ac:dyDescent="0.25">
      <c r="A9" s="2">
        <v>14</v>
      </c>
      <c r="B9" s="2">
        <v>382</v>
      </c>
      <c r="C9" s="2" t="s">
        <v>26</v>
      </c>
      <c r="D9" s="3" t="s">
        <v>31</v>
      </c>
      <c r="E9" s="2" t="str">
        <f t="shared" si="5"/>
        <v>1-99</v>
      </c>
      <c r="F9" s="2" t="str">
        <f t="shared" si="1"/>
        <v>80694860</v>
      </c>
      <c r="G9" s="3" t="s">
        <v>23</v>
      </c>
      <c r="H9" s="2" t="s">
        <v>14</v>
      </c>
      <c r="I9" s="2" t="s">
        <v>15</v>
      </c>
      <c r="J9" s="4">
        <v>1867708</v>
      </c>
      <c r="K9" s="14">
        <v>1867708</v>
      </c>
      <c r="L9" s="14">
        <v>1888481</v>
      </c>
      <c r="M9" s="1" t="s">
        <v>16</v>
      </c>
    </row>
    <row r="10" spans="1:13" x14ac:dyDescent="0.25">
      <c r="A10" s="2">
        <v>14</v>
      </c>
      <c r="B10" s="2">
        <v>383</v>
      </c>
      <c r="C10" s="2" t="s">
        <v>26</v>
      </c>
      <c r="D10" s="3" t="s">
        <v>32</v>
      </c>
      <c r="E10" s="2" t="str">
        <f t="shared" si="5"/>
        <v>1-99</v>
      </c>
      <c r="F10" s="2" t="str">
        <f t="shared" si="1"/>
        <v>80694860</v>
      </c>
      <c r="G10" s="3" t="s">
        <v>23</v>
      </c>
      <c r="H10" s="2" t="s">
        <v>14</v>
      </c>
      <c r="I10" s="2" t="s">
        <v>15</v>
      </c>
      <c r="J10" s="4">
        <v>2761979</v>
      </c>
      <c r="K10" s="14">
        <v>2761979</v>
      </c>
      <c r="L10" s="14">
        <v>2792699</v>
      </c>
      <c r="M10" s="1" t="s">
        <v>16</v>
      </c>
    </row>
    <row r="11" spans="1:13" x14ac:dyDescent="0.25">
      <c r="A11" s="2">
        <v>14</v>
      </c>
      <c r="B11" s="2">
        <v>384</v>
      </c>
      <c r="C11" s="2" t="s">
        <v>26</v>
      </c>
      <c r="D11" s="3" t="s">
        <v>33</v>
      </c>
      <c r="E11" s="2" t="str">
        <f t="shared" si="5"/>
        <v>1-99</v>
      </c>
      <c r="F11" s="2" t="str">
        <f t="shared" si="1"/>
        <v>80694860</v>
      </c>
      <c r="G11" s="3" t="s">
        <v>23</v>
      </c>
      <c r="H11" s="2" t="s">
        <v>14</v>
      </c>
      <c r="I11" s="2" t="s">
        <v>15</v>
      </c>
      <c r="J11" s="4">
        <v>908516</v>
      </c>
      <c r="K11" s="14">
        <v>908516</v>
      </c>
      <c r="L11" s="14">
        <v>918621</v>
      </c>
      <c r="M11" s="1" t="s">
        <v>16</v>
      </c>
    </row>
    <row r="12" spans="1:13" ht="30.75" x14ac:dyDescent="0.25">
      <c r="A12" s="2">
        <v>14</v>
      </c>
      <c r="B12" s="2">
        <v>385</v>
      </c>
      <c r="C12" s="2" t="s">
        <v>26</v>
      </c>
      <c r="D12" s="3" t="s">
        <v>34</v>
      </c>
      <c r="E12" s="2" t="str">
        <f t="shared" si="5"/>
        <v>1-99</v>
      </c>
      <c r="F12" s="2" t="str">
        <f t="shared" si="1"/>
        <v>80694860</v>
      </c>
      <c r="G12" s="3" t="s">
        <v>23</v>
      </c>
      <c r="H12" s="2" t="s">
        <v>14</v>
      </c>
      <c r="I12" s="2" t="s">
        <v>15</v>
      </c>
      <c r="J12" s="4">
        <v>142081</v>
      </c>
      <c r="K12" s="14">
        <v>142081</v>
      </c>
      <c r="L12" s="14">
        <v>143661</v>
      </c>
      <c r="M12" s="1" t="s">
        <v>16</v>
      </c>
    </row>
    <row r="13" spans="1:13" x14ac:dyDescent="0.25">
      <c r="A13" s="2">
        <v>14</v>
      </c>
      <c r="B13" s="2">
        <v>386</v>
      </c>
      <c r="C13" s="2" t="s">
        <v>26</v>
      </c>
      <c r="D13" s="3" t="s">
        <v>35</v>
      </c>
      <c r="E13" s="2" t="str">
        <f t="shared" si="5"/>
        <v>1-99</v>
      </c>
      <c r="F13" s="2" t="str">
        <f t="shared" si="1"/>
        <v>80694860</v>
      </c>
      <c r="G13" s="3" t="s">
        <v>23</v>
      </c>
      <c r="H13" s="2" t="s">
        <v>14</v>
      </c>
      <c r="I13" s="2" t="s">
        <v>15</v>
      </c>
      <c r="J13" s="4">
        <v>559644</v>
      </c>
      <c r="K13" s="14">
        <v>559644</v>
      </c>
      <c r="L13" s="14">
        <v>565869</v>
      </c>
      <c r="M13" s="1" t="s">
        <v>16</v>
      </c>
    </row>
    <row r="14" spans="1:13" ht="30.75" x14ac:dyDescent="0.25">
      <c r="A14" s="2">
        <v>14</v>
      </c>
      <c r="B14" s="2">
        <v>387</v>
      </c>
      <c r="C14" s="2" t="s">
        <v>26</v>
      </c>
      <c r="D14" s="3" t="s">
        <v>36</v>
      </c>
      <c r="E14" s="2" t="str">
        <f t="shared" si="5"/>
        <v>1-99</v>
      </c>
      <c r="F14" s="2" t="str">
        <f t="shared" si="1"/>
        <v>80694860</v>
      </c>
      <c r="G14" s="3" t="s">
        <v>23</v>
      </c>
      <c r="H14" s="2" t="s">
        <v>14</v>
      </c>
      <c r="I14" s="2" t="s">
        <v>15</v>
      </c>
      <c r="J14" s="4">
        <v>78612</v>
      </c>
      <c r="K14" s="14">
        <v>78612</v>
      </c>
      <c r="L14" s="14">
        <v>79486</v>
      </c>
      <c r="M14" s="1" t="s">
        <v>16</v>
      </c>
    </row>
    <row r="15" spans="1:13" x14ac:dyDescent="0.25">
      <c r="A15" s="2">
        <v>14</v>
      </c>
      <c r="B15" s="2">
        <v>388</v>
      </c>
      <c r="C15" s="2" t="s">
        <v>26</v>
      </c>
      <c r="D15" s="3" t="s">
        <v>37</v>
      </c>
      <c r="E15" s="2" t="str">
        <f t="shared" si="5"/>
        <v>1-99</v>
      </c>
      <c r="F15" s="2" t="str">
        <f t="shared" si="1"/>
        <v>80694860</v>
      </c>
      <c r="G15" s="3" t="s">
        <v>23</v>
      </c>
      <c r="H15" s="2" t="s">
        <v>14</v>
      </c>
      <c r="I15" s="2" t="s">
        <v>15</v>
      </c>
      <c r="J15" s="4">
        <v>1727996</v>
      </c>
      <c r="K15" s="14">
        <v>1727996</v>
      </c>
      <c r="L15" s="14">
        <v>1747215</v>
      </c>
      <c r="M15" s="1" t="s">
        <v>16</v>
      </c>
    </row>
    <row r="16" spans="1:13" x14ac:dyDescent="0.25">
      <c r="A16" s="2">
        <v>14</v>
      </c>
      <c r="B16" s="2">
        <v>389</v>
      </c>
      <c r="C16" s="2" t="s">
        <v>26</v>
      </c>
      <c r="D16" s="3" t="s">
        <v>38</v>
      </c>
      <c r="E16" s="2" t="str">
        <f t="shared" si="5"/>
        <v>1-99</v>
      </c>
      <c r="F16" s="2" t="str">
        <f t="shared" si="1"/>
        <v>80694860</v>
      </c>
      <c r="G16" s="3" t="s">
        <v>23</v>
      </c>
      <c r="H16" s="2" t="s">
        <v>14</v>
      </c>
      <c r="I16" s="2" t="s">
        <v>15</v>
      </c>
      <c r="J16" s="4">
        <v>2344854</v>
      </c>
      <c r="K16" s="14">
        <v>2344854</v>
      </c>
      <c r="L16" s="14">
        <v>2370934</v>
      </c>
      <c r="M16" s="1" t="s">
        <v>16</v>
      </c>
    </row>
    <row r="17" spans="1:13" x14ac:dyDescent="0.25">
      <c r="A17" s="2">
        <v>14</v>
      </c>
      <c r="B17" s="2">
        <v>390</v>
      </c>
      <c r="C17" s="2" t="s">
        <v>26</v>
      </c>
      <c r="D17" s="3" t="s">
        <v>39</v>
      </c>
      <c r="E17" s="2" t="str">
        <f t="shared" si="5"/>
        <v>1-99</v>
      </c>
      <c r="F17" s="2" t="str">
        <f t="shared" si="1"/>
        <v>80694860</v>
      </c>
      <c r="G17" s="3" t="s">
        <v>23</v>
      </c>
      <c r="H17" s="2" t="s">
        <v>14</v>
      </c>
      <c r="I17" s="2" t="s">
        <v>15</v>
      </c>
      <c r="J17" s="4">
        <v>3921720</v>
      </c>
      <c r="K17" s="14">
        <v>3921720</v>
      </c>
      <c r="L17" s="14">
        <v>3965339</v>
      </c>
      <c r="M17" s="1" t="s">
        <v>16</v>
      </c>
    </row>
    <row r="18" spans="1:13" x14ac:dyDescent="0.25">
      <c r="A18" s="2">
        <v>14</v>
      </c>
      <c r="B18" s="2">
        <v>482</v>
      </c>
      <c r="C18" s="2" t="s">
        <v>40</v>
      </c>
      <c r="D18" s="3" t="s">
        <v>41</v>
      </c>
      <c r="E18" s="2" t="str">
        <f t="shared" ref="E18" si="6">"1-10"</f>
        <v>1-10</v>
      </c>
      <c r="F18" s="2" t="str">
        <f t="shared" si="1"/>
        <v>80694860</v>
      </c>
      <c r="G18" s="3" t="s">
        <v>23</v>
      </c>
      <c r="H18" s="2" t="s">
        <v>14</v>
      </c>
      <c r="I18" s="2" t="s">
        <v>15</v>
      </c>
      <c r="J18" s="4">
        <v>404109</v>
      </c>
      <c r="K18" s="14">
        <v>404109</v>
      </c>
      <c r="L18" s="14">
        <v>408604</v>
      </c>
      <c r="M18" s="1" t="s">
        <v>16</v>
      </c>
    </row>
    <row r="19" spans="1:13" x14ac:dyDescent="0.25">
      <c r="A19" s="2">
        <v>14</v>
      </c>
      <c r="B19" s="2">
        <v>483</v>
      </c>
      <c r="C19" s="2" t="s">
        <v>40</v>
      </c>
      <c r="D19" s="3" t="s">
        <v>42</v>
      </c>
      <c r="E19" s="2" t="str">
        <f t="shared" ref="E19:E20" si="7">"1-5"</f>
        <v>1-5</v>
      </c>
      <c r="F19" s="2" t="str">
        <f t="shared" si="1"/>
        <v>80694860</v>
      </c>
      <c r="G19" s="3" t="s">
        <v>23</v>
      </c>
      <c r="H19" s="2" t="s">
        <v>14</v>
      </c>
      <c r="I19" s="2" t="s">
        <v>15</v>
      </c>
      <c r="J19" s="4">
        <v>404109</v>
      </c>
      <c r="K19" s="14">
        <v>404109</v>
      </c>
      <c r="L19" s="14">
        <v>408604</v>
      </c>
      <c r="M19" s="1" t="s">
        <v>16</v>
      </c>
    </row>
    <row r="20" spans="1:13" x14ac:dyDescent="0.25">
      <c r="A20" s="2">
        <v>14</v>
      </c>
      <c r="B20" s="2">
        <v>484</v>
      </c>
      <c r="C20" s="2" t="s">
        <v>40</v>
      </c>
      <c r="D20" s="3" t="s">
        <v>43</v>
      </c>
      <c r="E20" s="2" t="str">
        <f t="shared" si="7"/>
        <v>1-5</v>
      </c>
      <c r="F20" s="2" t="str">
        <f t="shared" si="1"/>
        <v>80694860</v>
      </c>
      <c r="G20" s="3" t="s">
        <v>23</v>
      </c>
      <c r="H20" s="2" t="s">
        <v>14</v>
      </c>
      <c r="I20" s="2" t="s">
        <v>15</v>
      </c>
      <c r="J20" s="4">
        <v>808269</v>
      </c>
      <c r="K20" s="14">
        <v>808269</v>
      </c>
      <c r="L20" s="14">
        <v>817259</v>
      </c>
      <c r="M20" s="1" t="s">
        <v>16</v>
      </c>
    </row>
    <row r="21" spans="1:13" x14ac:dyDescent="0.25">
      <c r="A21" s="2">
        <v>14</v>
      </c>
      <c r="B21" s="2">
        <v>485</v>
      </c>
      <c r="C21" s="2" t="s">
        <v>40</v>
      </c>
      <c r="D21" s="3" t="s">
        <v>44</v>
      </c>
      <c r="E21" s="2" t="str">
        <f t="shared" ref="E21" si="8">"1-10"</f>
        <v>1-10</v>
      </c>
      <c r="F21" s="2" t="str">
        <f t="shared" si="1"/>
        <v>80694860</v>
      </c>
      <c r="G21" s="3" t="s">
        <v>23</v>
      </c>
      <c r="H21" s="2" t="s">
        <v>14</v>
      </c>
      <c r="I21" s="2" t="s">
        <v>15</v>
      </c>
      <c r="J21" s="4">
        <v>220080</v>
      </c>
      <c r="K21" s="14">
        <v>220080</v>
      </c>
      <c r="L21" s="14">
        <v>222528</v>
      </c>
      <c r="M21" s="1" t="s">
        <v>16</v>
      </c>
    </row>
    <row r="22" spans="1:13" x14ac:dyDescent="0.25">
      <c r="A22" s="2">
        <v>14</v>
      </c>
      <c r="B22" s="2">
        <v>486</v>
      </c>
      <c r="C22" s="2" t="s">
        <v>40</v>
      </c>
      <c r="D22" s="3" t="s">
        <v>45</v>
      </c>
      <c r="E22" s="2" t="str">
        <f t="shared" ref="E22:E24" si="9">"1-5"</f>
        <v>1-5</v>
      </c>
      <c r="F22" s="2" t="str">
        <f t="shared" si="1"/>
        <v>80694860</v>
      </c>
      <c r="G22" s="3" t="s">
        <v>23</v>
      </c>
      <c r="H22" s="2" t="s">
        <v>14</v>
      </c>
      <c r="I22" s="2" t="s">
        <v>15</v>
      </c>
      <c r="J22" s="4">
        <v>2263245</v>
      </c>
      <c r="K22" s="14">
        <v>2263245</v>
      </c>
      <c r="L22" s="14">
        <v>2288418</v>
      </c>
      <c r="M22" s="1" t="s">
        <v>16</v>
      </c>
    </row>
    <row r="23" spans="1:13" x14ac:dyDescent="0.25">
      <c r="A23" s="2">
        <v>14</v>
      </c>
      <c r="B23" s="2">
        <v>487</v>
      </c>
      <c r="C23" s="2" t="s">
        <v>40</v>
      </c>
      <c r="D23" s="3" t="s">
        <v>46</v>
      </c>
      <c r="E23" s="2" t="str">
        <f t="shared" si="9"/>
        <v>1-5</v>
      </c>
      <c r="F23" s="2" t="str">
        <f t="shared" si="1"/>
        <v>80694860</v>
      </c>
      <c r="G23" s="3" t="s">
        <v>23</v>
      </c>
      <c r="H23" s="2" t="s">
        <v>14</v>
      </c>
      <c r="I23" s="2" t="s">
        <v>15</v>
      </c>
      <c r="J23" s="4">
        <v>308080</v>
      </c>
      <c r="K23" s="14">
        <v>308080</v>
      </c>
      <c r="L23" s="14">
        <v>311507</v>
      </c>
      <c r="M23" s="1" t="s">
        <v>16</v>
      </c>
    </row>
    <row r="24" spans="1:13" x14ac:dyDescent="0.25">
      <c r="A24" s="2">
        <v>14</v>
      </c>
      <c r="B24" s="2">
        <v>488</v>
      </c>
      <c r="C24" s="2" t="s">
        <v>40</v>
      </c>
      <c r="D24" s="3" t="s">
        <v>47</v>
      </c>
      <c r="E24" s="2" t="str">
        <f t="shared" si="9"/>
        <v>1-5</v>
      </c>
      <c r="F24" s="2" t="str">
        <f t="shared" si="1"/>
        <v>80694860</v>
      </c>
      <c r="G24" s="3" t="s">
        <v>23</v>
      </c>
      <c r="H24" s="2" t="s">
        <v>14</v>
      </c>
      <c r="I24" s="2" t="s">
        <v>15</v>
      </c>
      <c r="J24" s="4">
        <v>403604</v>
      </c>
      <c r="K24" s="14">
        <v>403604</v>
      </c>
      <c r="L24" s="14">
        <v>408093</v>
      </c>
      <c r="M24" s="1" t="s">
        <v>16</v>
      </c>
    </row>
    <row r="25" spans="1:13" ht="30.75" x14ac:dyDescent="0.25">
      <c r="A25" s="2">
        <v>14</v>
      </c>
      <c r="B25" s="2">
        <v>489</v>
      </c>
      <c r="C25" s="2" t="s">
        <v>40</v>
      </c>
      <c r="D25" s="3" t="s">
        <v>48</v>
      </c>
      <c r="E25" s="2" t="str">
        <f t="shared" ref="E25:E28" si="10">"1-10"</f>
        <v>1-10</v>
      </c>
      <c r="F25" s="2" t="str">
        <f t="shared" si="1"/>
        <v>80694860</v>
      </c>
      <c r="G25" s="3" t="s">
        <v>23</v>
      </c>
      <c r="H25" s="2" t="s">
        <v>14</v>
      </c>
      <c r="I25" s="2" t="s">
        <v>15</v>
      </c>
      <c r="J25" s="4">
        <v>7360</v>
      </c>
      <c r="K25" s="14">
        <v>7360</v>
      </c>
      <c r="L25" s="14">
        <v>7442</v>
      </c>
      <c r="M25" s="1" t="s">
        <v>16</v>
      </c>
    </row>
    <row r="26" spans="1:13" ht="30.75" x14ac:dyDescent="0.25">
      <c r="A26" s="2">
        <v>14</v>
      </c>
      <c r="B26" s="2">
        <v>490</v>
      </c>
      <c r="C26" s="2" t="s">
        <v>40</v>
      </c>
      <c r="D26" s="3" t="s">
        <v>49</v>
      </c>
      <c r="E26" s="2" t="str">
        <f t="shared" si="10"/>
        <v>1-10</v>
      </c>
      <c r="F26" s="2" t="str">
        <f t="shared" si="1"/>
        <v>80694860</v>
      </c>
      <c r="G26" s="3" t="s">
        <v>23</v>
      </c>
      <c r="H26" s="2" t="s">
        <v>14</v>
      </c>
      <c r="I26" s="2" t="s">
        <v>15</v>
      </c>
      <c r="J26" s="4">
        <v>36800</v>
      </c>
      <c r="K26" s="14">
        <v>36800</v>
      </c>
      <c r="L26" s="14">
        <v>37209</v>
      </c>
      <c r="M26" s="1" t="s">
        <v>16</v>
      </c>
    </row>
    <row r="27" spans="1:13" ht="30.75" x14ac:dyDescent="0.25">
      <c r="A27" s="2">
        <v>14</v>
      </c>
      <c r="B27" s="2">
        <v>491</v>
      </c>
      <c r="C27" s="2" t="s">
        <v>40</v>
      </c>
      <c r="D27" s="3" t="s">
        <v>50</v>
      </c>
      <c r="E27" s="2" t="str">
        <f t="shared" si="10"/>
        <v>1-10</v>
      </c>
      <c r="F27" s="2" t="str">
        <f t="shared" si="1"/>
        <v>80694860</v>
      </c>
      <c r="G27" s="3" t="s">
        <v>23</v>
      </c>
      <c r="H27" s="2" t="s">
        <v>14</v>
      </c>
      <c r="I27" s="2" t="s">
        <v>15</v>
      </c>
      <c r="J27" s="4">
        <v>73600</v>
      </c>
      <c r="K27" s="14">
        <v>73600</v>
      </c>
      <c r="L27" s="14">
        <v>74419</v>
      </c>
      <c r="M27" s="1" t="s">
        <v>16</v>
      </c>
    </row>
    <row r="28" spans="1:13" s="9" customFormat="1" ht="30.75" x14ac:dyDescent="0.25">
      <c r="A28" s="6">
        <v>14</v>
      </c>
      <c r="B28" s="6">
        <v>492</v>
      </c>
      <c r="C28" s="6" t="s">
        <v>40</v>
      </c>
      <c r="D28" s="7" t="s">
        <v>51</v>
      </c>
      <c r="E28" s="6" t="str">
        <f t="shared" si="10"/>
        <v>1-10</v>
      </c>
      <c r="F28" s="6" t="str">
        <f t="shared" si="1"/>
        <v>80694860</v>
      </c>
      <c r="G28" s="7" t="s">
        <v>23</v>
      </c>
      <c r="H28" s="6" t="s">
        <v>14</v>
      </c>
      <c r="I28" s="6" t="s">
        <v>15</v>
      </c>
      <c r="J28" s="4">
        <v>368000</v>
      </c>
      <c r="K28" s="14">
        <v>368000</v>
      </c>
      <c r="L28" s="14">
        <v>372093</v>
      </c>
      <c r="M28" s="8" t="s">
        <v>16</v>
      </c>
    </row>
    <row r="29" spans="1:13" ht="30" x14ac:dyDescent="0.2">
      <c r="A29" s="2">
        <v>15</v>
      </c>
      <c r="B29" s="2">
        <v>41</v>
      </c>
      <c r="C29" s="3" t="s">
        <v>17</v>
      </c>
      <c r="D29" s="3" t="s">
        <v>52</v>
      </c>
      <c r="E29" s="2" t="str">
        <f t="shared" ref="E29:E30" si="11">"1-200"</f>
        <v>1-200</v>
      </c>
      <c r="F29" s="2" t="str">
        <f t="shared" si="1"/>
        <v>80694860</v>
      </c>
      <c r="G29" s="3" t="s">
        <v>23</v>
      </c>
      <c r="H29" s="2" t="s">
        <v>14</v>
      </c>
      <c r="I29" s="2" t="s">
        <v>15</v>
      </c>
      <c r="J29" s="5">
        <v>23371</v>
      </c>
      <c r="K29" s="15">
        <v>23371</v>
      </c>
      <c r="L29" s="15">
        <v>23631</v>
      </c>
      <c r="M29" s="15" t="s">
        <v>16</v>
      </c>
    </row>
    <row r="30" spans="1:13" x14ac:dyDescent="0.2">
      <c r="A30" s="2">
        <v>15</v>
      </c>
      <c r="B30" s="2">
        <v>42</v>
      </c>
      <c r="C30" s="3" t="s">
        <v>17</v>
      </c>
      <c r="D30" s="3" t="s">
        <v>53</v>
      </c>
      <c r="E30" s="2" t="str">
        <f t="shared" si="11"/>
        <v>1-200</v>
      </c>
      <c r="F30" s="2" t="str">
        <f t="shared" si="1"/>
        <v>80694860</v>
      </c>
      <c r="G30" s="3" t="s">
        <v>23</v>
      </c>
      <c r="H30" s="2" t="s">
        <v>14</v>
      </c>
      <c r="I30" s="2" t="s">
        <v>15</v>
      </c>
      <c r="J30" s="5">
        <v>45878</v>
      </c>
      <c r="K30" s="15">
        <v>45878</v>
      </c>
      <c r="L30" s="15">
        <v>46388</v>
      </c>
      <c r="M30" s="15" t="s">
        <v>16</v>
      </c>
    </row>
    <row r="31" spans="1:13" ht="30" x14ac:dyDescent="0.2">
      <c r="A31" s="2">
        <v>15</v>
      </c>
      <c r="B31" s="2">
        <v>43</v>
      </c>
      <c r="C31" s="3" t="s">
        <v>17</v>
      </c>
      <c r="D31" s="3" t="s">
        <v>54</v>
      </c>
      <c r="E31" s="2" t="str">
        <f t="shared" ref="E31:E32" si="12">"20-200"</f>
        <v>20-200</v>
      </c>
      <c r="F31" s="2" t="str">
        <f t="shared" si="1"/>
        <v>80694860</v>
      </c>
      <c r="G31" s="3" t="s">
        <v>23</v>
      </c>
      <c r="H31" s="2" t="s">
        <v>14</v>
      </c>
      <c r="I31" s="2" t="s">
        <v>15</v>
      </c>
      <c r="J31" s="5">
        <v>19830</v>
      </c>
      <c r="K31" s="15">
        <v>19830</v>
      </c>
      <c r="L31" s="15">
        <v>20051</v>
      </c>
      <c r="M31" s="15" t="s">
        <v>16</v>
      </c>
    </row>
    <row r="32" spans="1:13" x14ac:dyDescent="0.2">
      <c r="A32" s="2">
        <v>15</v>
      </c>
      <c r="B32" s="2">
        <v>44</v>
      </c>
      <c r="C32" s="3" t="s">
        <v>17</v>
      </c>
      <c r="D32" s="3" t="s">
        <v>55</v>
      </c>
      <c r="E32" s="2" t="str">
        <f t="shared" si="12"/>
        <v>20-200</v>
      </c>
      <c r="F32" s="2" t="str">
        <f t="shared" si="1"/>
        <v>80694860</v>
      </c>
      <c r="G32" s="3" t="s">
        <v>23</v>
      </c>
      <c r="H32" s="2" t="s">
        <v>14</v>
      </c>
      <c r="I32" s="2" t="s">
        <v>15</v>
      </c>
      <c r="J32" s="5">
        <v>99277</v>
      </c>
      <c r="K32" s="15">
        <v>99277</v>
      </c>
      <c r="L32" s="15">
        <v>100381</v>
      </c>
      <c r="M32" s="15" t="s">
        <v>16</v>
      </c>
    </row>
    <row r="33" spans="1:13" ht="30" x14ac:dyDescent="0.2">
      <c r="A33" s="2">
        <v>15</v>
      </c>
      <c r="B33" s="2">
        <v>45</v>
      </c>
      <c r="C33" s="3" t="s">
        <v>17</v>
      </c>
      <c r="D33" s="3" t="s">
        <v>56</v>
      </c>
      <c r="E33" s="2" t="str">
        <f t="shared" ref="E33:E37" si="13">"1-200"</f>
        <v>1-200</v>
      </c>
      <c r="F33" s="2" t="str">
        <f t="shared" si="1"/>
        <v>80694860</v>
      </c>
      <c r="G33" s="3" t="s">
        <v>23</v>
      </c>
      <c r="H33" s="2" t="s">
        <v>14</v>
      </c>
      <c r="I33" s="2" t="s">
        <v>15</v>
      </c>
      <c r="J33" s="5">
        <v>5349</v>
      </c>
      <c r="K33" s="15">
        <v>5349</v>
      </c>
      <c r="L33" s="15">
        <v>5408</v>
      </c>
      <c r="M33" s="15" t="s">
        <v>16</v>
      </c>
    </row>
    <row r="34" spans="1:13" ht="30" x14ac:dyDescent="0.2">
      <c r="A34" s="2">
        <v>15</v>
      </c>
      <c r="B34" s="2">
        <v>46</v>
      </c>
      <c r="C34" s="3" t="s">
        <v>17</v>
      </c>
      <c r="D34" s="3" t="s">
        <v>57</v>
      </c>
      <c r="E34" s="2" t="str">
        <f t="shared" si="13"/>
        <v>1-200</v>
      </c>
      <c r="F34" s="2" t="str">
        <f t="shared" si="1"/>
        <v>80694860</v>
      </c>
      <c r="G34" s="3" t="s">
        <v>23</v>
      </c>
      <c r="H34" s="2" t="s">
        <v>14</v>
      </c>
      <c r="I34" s="2" t="s">
        <v>15</v>
      </c>
      <c r="J34" s="5">
        <v>17073</v>
      </c>
      <c r="K34" s="15">
        <v>17073</v>
      </c>
      <c r="L34" s="15">
        <v>17263</v>
      </c>
      <c r="M34" s="15" t="s">
        <v>16</v>
      </c>
    </row>
    <row r="35" spans="1:13" ht="30" x14ac:dyDescent="0.2">
      <c r="A35" s="2">
        <v>15</v>
      </c>
      <c r="B35" s="2">
        <v>47</v>
      </c>
      <c r="C35" s="3" t="s">
        <v>17</v>
      </c>
      <c r="D35" s="3" t="s">
        <v>58</v>
      </c>
      <c r="E35" s="2" t="str">
        <f t="shared" si="13"/>
        <v>1-200</v>
      </c>
      <c r="F35" s="2" t="str">
        <f t="shared" si="1"/>
        <v>80694860</v>
      </c>
      <c r="G35" s="3" t="s">
        <v>23</v>
      </c>
      <c r="H35" s="2" t="s">
        <v>14</v>
      </c>
      <c r="I35" s="2" t="s">
        <v>15</v>
      </c>
      <c r="J35" s="5">
        <v>19094</v>
      </c>
      <c r="K35" s="15">
        <v>19094</v>
      </c>
      <c r="L35" s="15">
        <v>19306</v>
      </c>
      <c r="M35" s="15" t="s">
        <v>16</v>
      </c>
    </row>
    <row r="36" spans="1:13" ht="30" x14ac:dyDescent="0.2">
      <c r="A36" s="2">
        <v>15</v>
      </c>
      <c r="B36" s="2">
        <v>48</v>
      </c>
      <c r="C36" s="3" t="s">
        <v>17</v>
      </c>
      <c r="D36" s="3" t="s">
        <v>59</v>
      </c>
      <c r="E36" s="2" t="str">
        <f t="shared" si="13"/>
        <v>1-200</v>
      </c>
      <c r="F36" s="2" t="str">
        <f t="shared" si="1"/>
        <v>80694860</v>
      </c>
      <c r="G36" s="3" t="s">
        <v>23</v>
      </c>
      <c r="H36" s="2" t="s">
        <v>14</v>
      </c>
      <c r="I36" s="2" t="s">
        <v>15</v>
      </c>
      <c r="J36" s="5">
        <v>54059</v>
      </c>
      <c r="K36" s="15">
        <v>54059</v>
      </c>
      <c r="L36" s="15">
        <v>54660</v>
      </c>
      <c r="M36" s="15" t="s">
        <v>16</v>
      </c>
    </row>
    <row r="37" spans="1:13" x14ac:dyDescent="0.2">
      <c r="A37" s="2">
        <v>15</v>
      </c>
      <c r="B37" s="2">
        <v>49</v>
      </c>
      <c r="C37" s="3" t="s">
        <v>17</v>
      </c>
      <c r="D37" s="3" t="s">
        <v>60</v>
      </c>
      <c r="E37" s="2" t="str">
        <f t="shared" si="13"/>
        <v>1-200</v>
      </c>
      <c r="F37" s="2" t="str">
        <f t="shared" si="1"/>
        <v>80694860</v>
      </c>
      <c r="G37" s="3" t="s">
        <v>23</v>
      </c>
      <c r="H37" s="2" t="s">
        <v>14</v>
      </c>
      <c r="I37" s="2" t="s">
        <v>15</v>
      </c>
      <c r="J37" s="5">
        <v>56300</v>
      </c>
      <c r="K37" s="15">
        <v>56300</v>
      </c>
      <c r="L37" s="15">
        <v>56926</v>
      </c>
      <c r="M37" s="15" t="s">
        <v>16</v>
      </c>
    </row>
    <row r="38" spans="1:13" x14ac:dyDescent="0.2">
      <c r="A38" s="2">
        <v>15</v>
      </c>
      <c r="B38" s="2">
        <v>139</v>
      </c>
      <c r="C38" s="3" t="s">
        <v>61</v>
      </c>
      <c r="D38" s="3" t="s">
        <v>62</v>
      </c>
      <c r="E38" s="2" t="str">
        <f t="shared" ref="E38:E48" si="14">"1-9"</f>
        <v>1-9</v>
      </c>
      <c r="F38" s="2" t="str">
        <f t="shared" si="1"/>
        <v>80694860</v>
      </c>
      <c r="G38" s="3" t="s">
        <v>23</v>
      </c>
      <c r="H38" s="2" t="s">
        <v>14</v>
      </c>
      <c r="I38" s="2" t="s">
        <v>15</v>
      </c>
      <c r="J38" s="5">
        <v>111124</v>
      </c>
      <c r="K38" s="15">
        <v>111124</v>
      </c>
      <c r="L38" s="15">
        <v>112360</v>
      </c>
      <c r="M38" s="15" t="s">
        <v>16</v>
      </c>
    </row>
    <row r="39" spans="1:13" x14ac:dyDescent="0.2">
      <c r="A39" s="2">
        <v>15</v>
      </c>
      <c r="B39" s="2">
        <v>142</v>
      </c>
      <c r="C39" s="3" t="s">
        <v>61</v>
      </c>
      <c r="D39" s="3" t="s">
        <v>63</v>
      </c>
      <c r="E39" s="2" t="str">
        <f t="shared" si="14"/>
        <v>1-9</v>
      </c>
      <c r="F39" s="2" t="str">
        <f t="shared" si="1"/>
        <v>80694860</v>
      </c>
      <c r="G39" s="3" t="s">
        <v>23</v>
      </c>
      <c r="H39" s="2" t="s">
        <v>14</v>
      </c>
      <c r="I39" s="2" t="s">
        <v>15</v>
      </c>
      <c r="J39" s="5">
        <v>4897910</v>
      </c>
      <c r="K39" s="15">
        <v>4897910</v>
      </c>
      <c r="L39" s="15">
        <v>4952386</v>
      </c>
      <c r="M39" s="15" t="s">
        <v>16</v>
      </c>
    </row>
    <row r="40" spans="1:13" x14ac:dyDescent="0.2">
      <c r="A40" s="2">
        <v>15</v>
      </c>
      <c r="B40" s="2">
        <v>143</v>
      </c>
      <c r="C40" s="3" t="s">
        <v>61</v>
      </c>
      <c r="D40" s="3" t="s">
        <v>64</v>
      </c>
      <c r="E40" s="2" t="str">
        <f t="shared" si="14"/>
        <v>1-9</v>
      </c>
      <c r="F40" s="2" t="str">
        <f t="shared" si="1"/>
        <v>80694860</v>
      </c>
      <c r="G40" s="3" t="s">
        <v>23</v>
      </c>
      <c r="H40" s="2" t="s">
        <v>14</v>
      </c>
      <c r="I40" s="2" t="s">
        <v>15</v>
      </c>
      <c r="J40" s="5">
        <v>979574</v>
      </c>
      <c r="K40" s="15">
        <v>979574</v>
      </c>
      <c r="L40" s="15">
        <v>990469</v>
      </c>
      <c r="M40" s="15" t="s">
        <v>16</v>
      </c>
    </row>
    <row r="41" spans="1:13" x14ac:dyDescent="0.2">
      <c r="A41" s="2">
        <v>15</v>
      </c>
      <c r="B41" s="2">
        <v>144</v>
      </c>
      <c r="C41" s="3" t="s">
        <v>61</v>
      </c>
      <c r="D41" s="3" t="s">
        <v>65</v>
      </c>
      <c r="E41" s="2" t="str">
        <f t="shared" si="14"/>
        <v>1-9</v>
      </c>
      <c r="F41" s="2" t="str">
        <f t="shared" si="1"/>
        <v>80694860</v>
      </c>
      <c r="G41" s="3" t="s">
        <v>23</v>
      </c>
      <c r="H41" s="2" t="s">
        <v>14</v>
      </c>
      <c r="I41" s="2" t="s">
        <v>15</v>
      </c>
      <c r="J41" s="5">
        <v>6112875</v>
      </c>
      <c r="K41" s="15">
        <v>6112875</v>
      </c>
      <c r="L41" s="15">
        <v>6180865</v>
      </c>
      <c r="M41" s="15" t="s">
        <v>16</v>
      </c>
    </row>
    <row r="42" spans="1:13" x14ac:dyDescent="0.2">
      <c r="A42" s="2">
        <v>15</v>
      </c>
      <c r="B42" s="2">
        <v>145</v>
      </c>
      <c r="C42" s="3" t="s">
        <v>61</v>
      </c>
      <c r="D42" s="3" t="s">
        <v>66</v>
      </c>
      <c r="E42" s="2" t="str">
        <f t="shared" si="14"/>
        <v>1-9</v>
      </c>
      <c r="F42" s="2" t="str">
        <f t="shared" si="1"/>
        <v>80694860</v>
      </c>
      <c r="G42" s="3" t="s">
        <v>23</v>
      </c>
      <c r="H42" s="2" t="s">
        <v>14</v>
      </c>
      <c r="I42" s="2" t="s">
        <v>15</v>
      </c>
      <c r="J42" s="5">
        <v>1224566</v>
      </c>
      <c r="K42" s="15">
        <v>1224566</v>
      </c>
      <c r="L42" s="15">
        <v>1238186</v>
      </c>
      <c r="M42" s="15" t="s">
        <v>16</v>
      </c>
    </row>
    <row r="43" spans="1:13" x14ac:dyDescent="0.2">
      <c r="A43" s="2">
        <v>15</v>
      </c>
      <c r="B43" s="2">
        <v>148</v>
      </c>
      <c r="C43" s="3" t="s">
        <v>61</v>
      </c>
      <c r="D43" s="3" t="s">
        <v>67</v>
      </c>
      <c r="E43" s="2" t="str">
        <f t="shared" si="14"/>
        <v>1-9</v>
      </c>
      <c r="F43" s="2" t="str">
        <f t="shared" si="1"/>
        <v>80694860</v>
      </c>
      <c r="G43" s="3" t="s">
        <v>23</v>
      </c>
      <c r="H43" s="2" t="s">
        <v>14</v>
      </c>
      <c r="I43" s="2" t="s">
        <v>15</v>
      </c>
      <c r="J43" s="5">
        <v>693110</v>
      </c>
      <c r="K43" s="15">
        <v>693110</v>
      </c>
      <c r="L43" s="15">
        <v>700819</v>
      </c>
      <c r="M43" s="15" t="s">
        <v>16</v>
      </c>
    </row>
    <row r="44" spans="1:13" x14ac:dyDescent="0.2">
      <c r="A44" s="2">
        <v>15</v>
      </c>
      <c r="B44" s="2">
        <v>149</v>
      </c>
      <c r="C44" s="3" t="s">
        <v>61</v>
      </c>
      <c r="D44" s="3" t="s">
        <v>68</v>
      </c>
      <c r="E44" s="2" t="str">
        <f t="shared" si="14"/>
        <v>1-9</v>
      </c>
      <c r="F44" s="2" t="str">
        <f t="shared" si="1"/>
        <v>80694860</v>
      </c>
      <c r="G44" s="3" t="s">
        <v>23</v>
      </c>
      <c r="H44" s="2" t="s">
        <v>14</v>
      </c>
      <c r="I44" s="2" t="s">
        <v>15</v>
      </c>
      <c r="J44" s="5">
        <v>3380641</v>
      </c>
      <c r="K44" s="15">
        <v>3380641</v>
      </c>
      <c r="L44" s="15">
        <v>3418242</v>
      </c>
      <c r="M44" s="15" t="s">
        <v>16</v>
      </c>
    </row>
    <row r="45" spans="1:13" x14ac:dyDescent="0.2">
      <c r="A45" s="2">
        <v>15</v>
      </c>
      <c r="B45" s="2">
        <v>150</v>
      </c>
      <c r="C45" s="3" t="s">
        <v>61</v>
      </c>
      <c r="D45" s="3" t="s">
        <v>69</v>
      </c>
      <c r="E45" s="2" t="str">
        <f t="shared" si="14"/>
        <v>1-9</v>
      </c>
      <c r="F45" s="2" t="str">
        <f t="shared" si="1"/>
        <v>80694860</v>
      </c>
      <c r="G45" s="3" t="s">
        <v>23</v>
      </c>
      <c r="H45" s="2" t="s">
        <v>14</v>
      </c>
      <c r="I45" s="2" t="s">
        <v>15</v>
      </c>
      <c r="J45" s="5">
        <v>710198</v>
      </c>
      <c r="K45" s="15">
        <v>710198</v>
      </c>
      <c r="L45" s="15">
        <v>718097</v>
      </c>
      <c r="M45" s="15" t="s">
        <v>16</v>
      </c>
    </row>
    <row r="46" spans="1:13" x14ac:dyDescent="0.2">
      <c r="A46" s="2">
        <v>15</v>
      </c>
      <c r="B46" s="2">
        <v>151</v>
      </c>
      <c r="C46" s="3" t="s">
        <v>61</v>
      </c>
      <c r="D46" s="3" t="s">
        <v>70</v>
      </c>
      <c r="E46" s="2" t="str">
        <f t="shared" si="14"/>
        <v>1-9</v>
      </c>
      <c r="F46" s="2" t="str">
        <f t="shared" si="1"/>
        <v>80694860</v>
      </c>
      <c r="G46" s="3" t="s">
        <v>23</v>
      </c>
      <c r="H46" s="2" t="s">
        <v>14</v>
      </c>
      <c r="I46" s="2" t="s">
        <v>15</v>
      </c>
      <c r="J46" s="5">
        <v>138614</v>
      </c>
      <c r="K46" s="15">
        <v>138614</v>
      </c>
      <c r="L46" s="15">
        <v>140156</v>
      </c>
      <c r="M46" s="15" t="s">
        <v>16</v>
      </c>
    </row>
    <row r="47" spans="1:13" x14ac:dyDescent="0.2">
      <c r="A47" s="2">
        <v>15</v>
      </c>
      <c r="B47" s="2">
        <v>152</v>
      </c>
      <c r="C47" s="3" t="s">
        <v>61</v>
      </c>
      <c r="D47" s="3" t="s">
        <v>71</v>
      </c>
      <c r="E47" s="2" t="str">
        <f t="shared" si="14"/>
        <v>1-9</v>
      </c>
      <c r="F47" s="2" t="str">
        <f t="shared" si="1"/>
        <v>80694860</v>
      </c>
      <c r="G47" s="3" t="s">
        <v>23</v>
      </c>
      <c r="H47" s="2" t="s">
        <v>14</v>
      </c>
      <c r="I47" s="2" t="s">
        <v>15</v>
      </c>
      <c r="J47" s="5">
        <v>4429035</v>
      </c>
      <c r="K47" s="15">
        <v>4429035</v>
      </c>
      <c r="L47" s="15">
        <v>4478296</v>
      </c>
      <c r="M47" s="15" t="s">
        <v>16</v>
      </c>
    </row>
    <row r="48" spans="1:13" x14ac:dyDescent="0.2">
      <c r="A48" s="2">
        <v>15</v>
      </c>
      <c r="B48" s="2">
        <v>153</v>
      </c>
      <c r="C48" s="3" t="s">
        <v>61</v>
      </c>
      <c r="D48" s="3" t="s">
        <v>72</v>
      </c>
      <c r="E48" s="2" t="str">
        <f t="shared" si="14"/>
        <v>1-9</v>
      </c>
      <c r="F48" s="2" t="str">
        <f t="shared" si="1"/>
        <v>80694860</v>
      </c>
      <c r="G48" s="3" t="s">
        <v>23</v>
      </c>
      <c r="H48" s="2" t="s">
        <v>14</v>
      </c>
      <c r="I48" s="2" t="s">
        <v>15</v>
      </c>
      <c r="J48" s="5">
        <v>887798</v>
      </c>
      <c r="K48" s="15">
        <v>887798</v>
      </c>
      <c r="L48" s="15">
        <v>897672</v>
      </c>
      <c r="M48" s="15" t="s">
        <v>16</v>
      </c>
    </row>
    <row r="49" spans="1:13" ht="30" x14ac:dyDescent="0.2">
      <c r="A49" s="2">
        <v>16</v>
      </c>
      <c r="B49" s="2">
        <v>67</v>
      </c>
      <c r="C49" s="3" t="s">
        <v>18</v>
      </c>
      <c r="D49" s="3" t="s">
        <v>73</v>
      </c>
      <c r="E49" s="2" t="str">
        <f t="shared" ref="E49:E50" si="15">"1-20"</f>
        <v>1-20</v>
      </c>
      <c r="F49" s="2" t="str">
        <f t="shared" si="1"/>
        <v>80694860</v>
      </c>
      <c r="G49" s="3" t="s">
        <v>23</v>
      </c>
      <c r="H49" s="2" t="s">
        <v>14</v>
      </c>
      <c r="I49" s="2" t="s">
        <v>15</v>
      </c>
      <c r="J49" s="5">
        <v>1899850</v>
      </c>
      <c r="K49" s="15">
        <v>1899850</v>
      </c>
      <c r="L49" s="15">
        <v>1920981</v>
      </c>
      <c r="M49" s="15" t="s">
        <v>16</v>
      </c>
    </row>
    <row r="50" spans="1:13" ht="30" x14ac:dyDescent="0.2">
      <c r="A50" s="2">
        <v>16</v>
      </c>
      <c r="B50" s="2">
        <v>68</v>
      </c>
      <c r="C50" s="3" t="s">
        <v>18</v>
      </c>
      <c r="D50" s="3" t="s">
        <v>74</v>
      </c>
      <c r="E50" s="2" t="str">
        <f t="shared" si="15"/>
        <v>1-20</v>
      </c>
      <c r="F50" s="2" t="str">
        <f t="shared" si="1"/>
        <v>80694860</v>
      </c>
      <c r="G50" s="3" t="s">
        <v>23</v>
      </c>
      <c r="H50" s="2" t="s">
        <v>14</v>
      </c>
      <c r="I50" s="2" t="s">
        <v>15</v>
      </c>
      <c r="J50" s="5">
        <v>848810</v>
      </c>
      <c r="K50" s="15">
        <v>848810</v>
      </c>
      <c r="L50" s="15">
        <v>858251</v>
      </c>
      <c r="M50" s="15" t="s">
        <v>16</v>
      </c>
    </row>
    <row r="51" spans="1:13" ht="30" x14ac:dyDescent="0.2">
      <c r="A51" s="2">
        <v>16</v>
      </c>
      <c r="B51" s="2">
        <v>69</v>
      </c>
      <c r="C51" s="3" t="s">
        <v>18</v>
      </c>
      <c r="D51" s="3" t="s">
        <v>75</v>
      </c>
      <c r="E51" s="2" t="str">
        <f t="shared" ref="E51" si="16">"1-15"</f>
        <v>1-15</v>
      </c>
      <c r="F51" s="2" t="str">
        <f t="shared" si="1"/>
        <v>80694860</v>
      </c>
      <c r="G51" s="3" t="s">
        <v>23</v>
      </c>
      <c r="H51" s="2" t="s">
        <v>14</v>
      </c>
      <c r="I51" s="2" t="s">
        <v>15</v>
      </c>
      <c r="J51" s="5">
        <v>2926350</v>
      </c>
      <c r="K51" s="15">
        <v>2926350</v>
      </c>
      <c r="L51" s="15">
        <v>2958898</v>
      </c>
      <c r="M51" s="15" t="s">
        <v>16</v>
      </c>
    </row>
    <row r="52" spans="1:13" ht="30" x14ac:dyDescent="0.2">
      <c r="A52" s="2">
        <v>16</v>
      </c>
      <c r="B52" s="2">
        <v>70</v>
      </c>
      <c r="C52" s="3" t="s">
        <v>18</v>
      </c>
      <c r="D52" s="3" t="s">
        <v>76</v>
      </c>
      <c r="E52" s="2" t="str">
        <f t="shared" ref="E52" si="17">"1-100"</f>
        <v>1-100</v>
      </c>
      <c r="F52" s="2" t="str">
        <f t="shared" si="1"/>
        <v>80694860</v>
      </c>
      <c r="G52" s="3" t="s">
        <v>23</v>
      </c>
      <c r="H52" s="2" t="s">
        <v>14</v>
      </c>
      <c r="I52" s="2" t="s">
        <v>15</v>
      </c>
      <c r="J52" s="5">
        <v>354225</v>
      </c>
      <c r="K52" s="15">
        <v>354225</v>
      </c>
      <c r="L52" s="15">
        <v>358165</v>
      </c>
      <c r="M52" s="15" t="s">
        <v>16</v>
      </c>
    </row>
    <row r="53" spans="1:13" ht="30" x14ac:dyDescent="0.2">
      <c r="A53" s="2">
        <v>16</v>
      </c>
      <c r="B53" s="2">
        <v>71</v>
      </c>
      <c r="C53" s="3" t="s">
        <v>18</v>
      </c>
      <c r="D53" s="3" t="s">
        <v>77</v>
      </c>
      <c r="E53" s="2" t="str">
        <f t="shared" ref="E53" si="18">"1-500"</f>
        <v>1-500</v>
      </c>
      <c r="F53" s="2" t="str">
        <f t="shared" si="1"/>
        <v>80694860</v>
      </c>
      <c r="G53" s="3" t="s">
        <v>23</v>
      </c>
      <c r="H53" s="2" t="s">
        <v>14</v>
      </c>
      <c r="I53" s="2" t="s">
        <v>15</v>
      </c>
      <c r="J53" s="5">
        <v>56550</v>
      </c>
      <c r="K53" s="15">
        <v>56550</v>
      </c>
      <c r="L53" s="15">
        <v>57179</v>
      </c>
      <c r="M53" s="15" t="s">
        <v>16</v>
      </c>
    </row>
    <row r="54" spans="1:13" ht="30" x14ac:dyDescent="0.2">
      <c r="A54" s="2">
        <v>16</v>
      </c>
      <c r="B54" s="2">
        <v>72</v>
      </c>
      <c r="C54" s="3" t="s">
        <v>18</v>
      </c>
      <c r="D54" s="3" t="s">
        <v>78</v>
      </c>
      <c r="E54" s="2" t="str">
        <f t="shared" ref="E54" si="19">"1-300"</f>
        <v>1-300</v>
      </c>
      <c r="F54" s="2" t="str">
        <f t="shared" si="1"/>
        <v>80694860</v>
      </c>
      <c r="G54" s="3" t="s">
        <v>23</v>
      </c>
      <c r="H54" s="2" t="s">
        <v>14</v>
      </c>
      <c r="I54" s="2" t="s">
        <v>15</v>
      </c>
      <c r="J54" s="5">
        <v>117850</v>
      </c>
      <c r="K54" s="15">
        <v>117850</v>
      </c>
      <c r="L54" s="15">
        <v>119161</v>
      </c>
      <c r="M54" s="15" t="s">
        <v>16</v>
      </c>
    </row>
    <row r="55" spans="1:13" ht="30" x14ac:dyDescent="0.2">
      <c r="A55" s="2">
        <v>16</v>
      </c>
      <c r="B55" s="2">
        <v>153</v>
      </c>
      <c r="C55" s="3" t="s">
        <v>19</v>
      </c>
      <c r="D55" s="3" t="s">
        <v>79</v>
      </c>
      <c r="E55" s="2" t="str">
        <f t="shared" ref="E55" si="20">"1-250"</f>
        <v>1-250</v>
      </c>
      <c r="F55" s="2" t="str">
        <f t="shared" si="1"/>
        <v>80694860</v>
      </c>
      <c r="G55" s="3" t="s">
        <v>23</v>
      </c>
      <c r="H55" s="2" t="s">
        <v>14</v>
      </c>
      <c r="I55" s="2" t="s">
        <v>15</v>
      </c>
      <c r="J55" s="5">
        <v>81564</v>
      </c>
      <c r="K55" s="15">
        <v>81564</v>
      </c>
      <c r="L55" s="15">
        <v>82471</v>
      </c>
      <c r="M55" s="15" t="s">
        <v>16</v>
      </c>
    </row>
    <row r="56" spans="1:13" ht="30" x14ac:dyDescent="0.2">
      <c r="A56" s="2">
        <v>16</v>
      </c>
      <c r="B56" s="2">
        <v>154</v>
      </c>
      <c r="C56" s="3" t="s">
        <v>19</v>
      </c>
      <c r="D56" s="3" t="s">
        <v>80</v>
      </c>
      <c r="E56" s="2" t="str">
        <f t="shared" ref="E56" si="21">"1-200"</f>
        <v>1-200</v>
      </c>
      <c r="F56" s="2" t="str">
        <f t="shared" si="1"/>
        <v>80694860</v>
      </c>
      <c r="G56" s="3" t="s">
        <v>23</v>
      </c>
      <c r="H56" s="2" t="s">
        <v>14</v>
      </c>
      <c r="I56" s="2" t="s">
        <v>15</v>
      </c>
      <c r="J56" s="5">
        <v>162818</v>
      </c>
      <c r="K56" s="15">
        <v>162818</v>
      </c>
      <c r="L56" s="15">
        <v>164629</v>
      </c>
      <c r="M56" s="15" t="s">
        <v>16</v>
      </c>
    </row>
    <row r="57" spans="1:13" x14ac:dyDescent="0.2">
      <c r="A57" s="2">
        <v>16</v>
      </c>
      <c r="B57" s="2">
        <v>155</v>
      </c>
      <c r="C57" s="3" t="s">
        <v>19</v>
      </c>
      <c r="D57" s="3" t="s">
        <v>81</v>
      </c>
      <c r="E57" s="2" t="str">
        <f t="shared" ref="E57:E58" si="22">"4-1000"</f>
        <v>4-1000</v>
      </c>
      <c r="F57" s="2" t="str">
        <f t="shared" si="1"/>
        <v>80694860</v>
      </c>
      <c r="G57" s="3" t="s">
        <v>23</v>
      </c>
      <c r="H57" s="2" t="s">
        <v>14</v>
      </c>
      <c r="I57" s="2" t="s">
        <v>15</v>
      </c>
      <c r="J57" s="5">
        <v>40500</v>
      </c>
      <c r="K57" s="15">
        <v>40500</v>
      </c>
      <c r="L57" s="15">
        <v>40950</v>
      </c>
      <c r="M57" s="15" t="s">
        <v>16</v>
      </c>
    </row>
    <row r="58" spans="1:13" x14ac:dyDescent="0.2">
      <c r="A58" s="2">
        <v>16</v>
      </c>
      <c r="B58" s="2">
        <v>156</v>
      </c>
      <c r="C58" s="3" t="s">
        <v>19</v>
      </c>
      <c r="D58" s="3" t="s">
        <v>82</v>
      </c>
      <c r="E58" s="2" t="str">
        <f t="shared" si="22"/>
        <v>4-1000</v>
      </c>
      <c r="F58" s="2" t="str">
        <f t="shared" si="1"/>
        <v>80694860</v>
      </c>
      <c r="G58" s="3" t="s">
        <v>23</v>
      </c>
      <c r="H58" s="2" t="s">
        <v>14</v>
      </c>
      <c r="I58" s="2" t="s">
        <v>15</v>
      </c>
      <c r="J58" s="5">
        <v>195800</v>
      </c>
      <c r="K58" s="15">
        <v>195800</v>
      </c>
      <c r="L58" s="15">
        <v>197978</v>
      </c>
      <c r="M58" s="15" t="s">
        <v>16</v>
      </c>
    </row>
    <row r="59" spans="1:13" ht="45" x14ac:dyDescent="0.2">
      <c r="A59" s="2">
        <v>16</v>
      </c>
      <c r="B59" s="2">
        <v>157</v>
      </c>
      <c r="C59" s="3" t="s">
        <v>19</v>
      </c>
      <c r="D59" s="3" t="s">
        <v>83</v>
      </c>
      <c r="E59" s="2" t="str">
        <f t="shared" ref="E59" si="23">"1-600"</f>
        <v>1-600</v>
      </c>
      <c r="F59" s="2" t="str">
        <f t="shared" si="1"/>
        <v>80694860</v>
      </c>
      <c r="G59" s="3" t="s">
        <v>23</v>
      </c>
      <c r="H59" s="2" t="s">
        <v>14</v>
      </c>
      <c r="I59" s="2" t="s">
        <v>15</v>
      </c>
      <c r="J59" s="5">
        <v>81051</v>
      </c>
      <c r="K59" s="15">
        <v>81051</v>
      </c>
      <c r="L59" s="15">
        <v>81952</v>
      </c>
      <c r="M59" s="15" t="s">
        <v>16</v>
      </c>
    </row>
    <row r="60" spans="1:13" ht="45" x14ac:dyDescent="0.2">
      <c r="A60" s="2">
        <v>16</v>
      </c>
      <c r="B60" s="2">
        <v>158</v>
      </c>
      <c r="C60" s="3" t="s">
        <v>19</v>
      </c>
      <c r="D60" s="3" t="s">
        <v>84</v>
      </c>
      <c r="E60" s="2" t="str">
        <f t="shared" ref="E60" si="24">"1-1200"</f>
        <v>1-1200</v>
      </c>
      <c r="F60" s="2" t="str">
        <f t="shared" si="1"/>
        <v>80694860</v>
      </c>
      <c r="G60" s="3" t="s">
        <v>23</v>
      </c>
      <c r="H60" s="2" t="s">
        <v>14</v>
      </c>
      <c r="I60" s="2" t="s">
        <v>15</v>
      </c>
      <c r="J60" s="5">
        <v>36025</v>
      </c>
      <c r="K60" s="15">
        <v>36025</v>
      </c>
      <c r="L60" s="15">
        <v>36426</v>
      </c>
      <c r="M60" s="15" t="s">
        <v>16</v>
      </c>
    </row>
    <row r="61" spans="1:13" ht="30" x14ac:dyDescent="0.2">
      <c r="A61" s="2">
        <v>16</v>
      </c>
      <c r="B61" s="2">
        <v>159</v>
      </c>
      <c r="C61" s="3" t="s">
        <v>19</v>
      </c>
      <c r="D61" s="3" t="s">
        <v>85</v>
      </c>
      <c r="E61" s="2" t="str">
        <f t="shared" ref="E61" si="25">"20-1000"</f>
        <v>20-1000</v>
      </c>
      <c r="F61" s="2" t="str">
        <f t="shared" si="1"/>
        <v>80694860</v>
      </c>
      <c r="G61" s="3" t="s">
        <v>23</v>
      </c>
      <c r="H61" s="2" t="s">
        <v>14</v>
      </c>
      <c r="I61" s="2" t="s">
        <v>15</v>
      </c>
      <c r="J61" s="5">
        <v>138400</v>
      </c>
      <c r="K61" s="15">
        <v>138400</v>
      </c>
      <c r="L61" s="15">
        <v>139939</v>
      </c>
      <c r="M61" s="15" t="s">
        <v>16</v>
      </c>
    </row>
    <row r="62" spans="1:13" ht="30" x14ac:dyDescent="0.2">
      <c r="A62" s="2">
        <v>16</v>
      </c>
      <c r="B62" s="2">
        <v>210</v>
      </c>
      <c r="C62" s="3" t="s">
        <v>20</v>
      </c>
      <c r="D62" s="3" t="s">
        <v>86</v>
      </c>
      <c r="E62" s="2" t="str">
        <f t="shared" ref="E62" si="26">"1-30"</f>
        <v>1-30</v>
      </c>
      <c r="F62" s="2" t="str">
        <f t="shared" si="1"/>
        <v>80694860</v>
      </c>
      <c r="G62" s="3" t="s">
        <v>23</v>
      </c>
      <c r="H62" s="2" t="s">
        <v>14</v>
      </c>
      <c r="I62" s="2" t="s">
        <v>15</v>
      </c>
      <c r="J62" s="5">
        <v>334652</v>
      </c>
      <c r="K62" s="15">
        <v>334652</v>
      </c>
      <c r="L62" s="15">
        <v>338374</v>
      </c>
      <c r="M62" s="15" t="s">
        <v>16</v>
      </c>
    </row>
    <row r="63" spans="1:13" ht="30" x14ac:dyDescent="0.2">
      <c r="A63" s="2">
        <v>16</v>
      </c>
      <c r="B63" s="2">
        <v>211</v>
      </c>
      <c r="C63" s="3" t="s">
        <v>20</v>
      </c>
      <c r="D63" s="3" t="s">
        <v>87</v>
      </c>
      <c r="E63" s="2" t="str">
        <f t="shared" ref="E63" si="27">"1-5"</f>
        <v>1-5</v>
      </c>
      <c r="F63" s="2" t="str">
        <f t="shared" si="1"/>
        <v>80694860</v>
      </c>
      <c r="G63" s="3" t="s">
        <v>23</v>
      </c>
      <c r="H63" s="2" t="s">
        <v>14</v>
      </c>
      <c r="I63" s="2" t="s">
        <v>15</v>
      </c>
      <c r="J63" s="5">
        <v>506437</v>
      </c>
      <c r="K63" s="15">
        <v>506437</v>
      </c>
      <c r="L63" s="15">
        <v>512070</v>
      </c>
      <c r="M63" s="15" t="s">
        <v>16</v>
      </c>
    </row>
    <row r="64" spans="1:13" ht="30" x14ac:dyDescent="0.2">
      <c r="A64" s="2">
        <v>16</v>
      </c>
      <c r="B64" s="2">
        <v>212</v>
      </c>
      <c r="C64" s="3" t="s">
        <v>20</v>
      </c>
      <c r="D64" s="3" t="s">
        <v>88</v>
      </c>
      <c r="E64" s="2" t="str">
        <f t="shared" ref="E64" si="28">"1-30"</f>
        <v>1-30</v>
      </c>
      <c r="F64" s="2" t="str">
        <f t="shared" si="1"/>
        <v>80694860</v>
      </c>
      <c r="G64" s="3" t="s">
        <v>23</v>
      </c>
      <c r="H64" s="2" t="s">
        <v>14</v>
      </c>
      <c r="I64" s="2" t="s">
        <v>15</v>
      </c>
      <c r="J64" s="5">
        <v>50333</v>
      </c>
      <c r="K64" s="15">
        <v>50333</v>
      </c>
      <c r="L64" s="15">
        <v>50893</v>
      </c>
      <c r="M64" s="15" t="s">
        <v>16</v>
      </c>
    </row>
    <row r="65" spans="1:13" ht="30" x14ac:dyDescent="0.2">
      <c r="A65" s="2">
        <v>16</v>
      </c>
      <c r="B65" s="2">
        <v>213</v>
      </c>
      <c r="C65" s="3" t="s">
        <v>20</v>
      </c>
      <c r="D65" s="3" t="s">
        <v>89</v>
      </c>
      <c r="E65" s="2" t="str">
        <f t="shared" ref="E65" si="29">"1-5"</f>
        <v>1-5</v>
      </c>
      <c r="F65" s="2" t="str">
        <f t="shared" si="1"/>
        <v>80694860</v>
      </c>
      <c r="G65" s="3" t="s">
        <v>23</v>
      </c>
      <c r="H65" s="2" t="s">
        <v>14</v>
      </c>
      <c r="I65" s="2" t="s">
        <v>15</v>
      </c>
      <c r="J65" s="5">
        <v>163410</v>
      </c>
      <c r="K65" s="15">
        <v>163410</v>
      </c>
      <c r="L65" s="15">
        <v>165228</v>
      </c>
      <c r="M65" s="15" t="s">
        <v>16</v>
      </c>
    </row>
    <row r="66" spans="1:13" ht="30" x14ac:dyDescent="0.2">
      <c r="A66" s="2">
        <v>16</v>
      </c>
      <c r="B66" s="2">
        <v>214</v>
      </c>
      <c r="C66" s="3" t="s">
        <v>20</v>
      </c>
      <c r="D66" s="3" t="s">
        <v>90</v>
      </c>
      <c r="E66" s="2" t="str">
        <f t="shared" ref="E66:E67" si="30">"1-30"</f>
        <v>1-30</v>
      </c>
      <c r="F66" s="2" t="str">
        <f t="shared" ref="F66:F129" si="31">"80694860"</f>
        <v>80694860</v>
      </c>
      <c r="G66" s="3" t="s">
        <v>23</v>
      </c>
      <c r="H66" s="2" t="s">
        <v>14</v>
      </c>
      <c r="I66" s="2" t="s">
        <v>15</v>
      </c>
      <c r="J66" s="5">
        <v>175914</v>
      </c>
      <c r="K66" s="15">
        <v>175914</v>
      </c>
      <c r="L66" s="15">
        <v>177871</v>
      </c>
      <c r="M66" s="15" t="s">
        <v>16</v>
      </c>
    </row>
    <row r="67" spans="1:13" ht="30" x14ac:dyDescent="0.2">
      <c r="A67" s="2">
        <v>16</v>
      </c>
      <c r="B67" s="2">
        <v>215</v>
      </c>
      <c r="C67" s="3" t="s">
        <v>20</v>
      </c>
      <c r="D67" s="3" t="s">
        <v>91</v>
      </c>
      <c r="E67" s="2" t="str">
        <f t="shared" si="30"/>
        <v>1-30</v>
      </c>
      <c r="F67" s="2" t="str">
        <f t="shared" si="31"/>
        <v>80694860</v>
      </c>
      <c r="G67" s="3" t="s">
        <v>23</v>
      </c>
      <c r="H67" s="2" t="s">
        <v>14</v>
      </c>
      <c r="I67" s="2" t="s">
        <v>15</v>
      </c>
      <c r="J67" s="5">
        <v>252564</v>
      </c>
      <c r="K67" s="15">
        <v>252564</v>
      </c>
      <c r="L67" s="15">
        <v>255373</v>
      </c>
      <c r="M67" s="15" t="s">
        <v>16</v>
      </c>
    </row>
    <row r="68" spans="1:13" ht="30" x14ac:dyDescent="0.2">
      <c r="A68" s="2">
        <v>16</v>
      </c>
      <c r="B68" s="2">
        <v>216</v>
      </c>
      <c r="C68" s="3" t="s">
        <v>20</v>
      </c>
      <c r="D68" s="3" t="s">
        <v>92</v>
      </c>
      <c r="E68" s="2" t="str">
        <f t="shared" ref="E68:E71" si="32">"1-5"</f>
        <v>1-5</v>
      </c>
      <c r="F68" s="2" t="str">
        <f t="shared" si="31"/>
        <v>80694860</v>
      </c>
      <c r="G68" s="3" t="s">
        <v>23</v>
      </c>
      <c r="H68" s="2" t="s">
        <v>14</v>
      </c>
      <c r="I68" s="2" t="s">
        <v>15</v>
      </c>
      <c r="J68" s="5">
        <v>326498</v>
      </c>
      <c r="K68" s="15">
        <v>326498</v>
      </c>
      <c r="L68" s="15">
        <v>330129</v>
      </c>
      <c r="M68" s="15" t="s">
        <v>16</v>
      </c>
    </row>
    <row r="69" spans="1:13" x14ac:dyDescent="0.2">
      <c r="A69" s="2">
        <v>16</v>
      </c>
      <c r="B69" s="2">
        <v>217</v>
      </c>
      <c r="C69" s="3" t="s">
        <v>20</v>
      </c>
      <c r="D69" s="3" t="s">
        <v>93</v>
      </c>
      <c r="E69" s="2" t="str">
        <f t="shared" si="32"/>
        <v>1-5</v>
      </c>
      <c r="F69" s="2" t="str">
        <f t="shared" si="31"/>
        <v>80694860</v>
      </c>
      <c r="G69" s="3" t="s">
        <v>23</v>
      </c>
      <c r="H69" s="2" t="s">
        <v>14</v>
      </c>
      <c r="I69" s="2" t="s">
        <v>15</v>
      </c>
      <c r="J69" s="5">
        <v>517381</v>
      </c>
      <c r="K69" s="15">
        <v>517381</v>
      </c>
      <c r="L69" s="15">
        <v>523135</v>
      </c>
      <c r="M69" s="15" t="s">
        <v>16</v>
      </c>
    </row>
    <row r="70" spans="1:13" x14ac:dyDescent="0.2">
      <c r="A70" s="2">
        <v>16</v>
      </c>
      <c r="B70" s="2">
        <v>218</v>
      </c>
      <c r="C70" s="3" t="s">
        <v>20</v>
      </c>
      <c r="D70" s="3" t="s">
        <v>94</v>
      </c>
      <c r="E70" s="2" t="str">
        <f t="shared" si="32"/>
        <v>1-5</v>
      </c>
      <c r="F70" s="2" t="str">
        <f t="shared" si="31"/>
        <v>80694860</v>
      </c>
      <c r="G70" s="3" t="s">
        <v>23</v>
      </c>
      <c r="H70" s="2" t="s">
        <v>14</v>
      </c>
      <c r="I70" s="2" t="s">
        <v>15</v>
      </c>
      <c r="J70" s="5">
        <v>345045</v>
      </c>
      <c r="K70" s="15">
        <v>345045</v>
      </c>
      <c r="L70" s="15">
        <v>348883</v>
      </c>
      <c r="M70" s="15" t="s">
        <v>16</v>
      </c>
    </row>
    <row r="71" spans="1:13" x14ac:dyDescent="0.2">
      <c r="A71" s="2">
        <v>16</v>
      </c>
      <c r="B71" s="2">
        <v>219</v>
      </c>
      <c r="C71" s="3" t="s">
        <v>20</v>
      </c>
      <c r="D71" s="3" t="s">
        <v>95</v>
      </c>
      <c r="E71" s="2" t="str">
        <f t="shared" si="32"/>
        <v>1-5</v>
      </c>
      <c r="F71" s="2" t="str">
        <f t="shared" si="31"/>
        <v>80694860</v>
      </c>
      <c r="G71" s="3" t="s">
        <v>23</v>
      </c>
      <c r="H71" s="2" t="s">
        <v>14</v>
      </c>
      <c r="I71" s="2" t="s">
        <v>15</v>
      </c>
      <c r="J71" s="5">
        <v>1034634</v>
      </c>
      <c r="K71" s="15">
        <v>1034634</v>
      </c>
      <c r="L71" s="15">
        <v>1046142</v>
      </c>
      <c r="M71" s="15" t="s">
        <v>16</v>
      </c>
    </row>
    <row r="72" spans="1:13" ht="30" x14ac:dyDescent="0.2">
      <c r="A72" s="2">
        <v>16</v>
      </c>
      <c r="B72" s="2">
        <v>222</v>
      </c>
      <c r="C72" s="3" t="s">
        <v>20</v>
      </c>
      <c r="D72" s="3" t="s">
        <v>96</v>
      </c>
      <c r="E72" s="2" t="str">
        <f t="shared" ref="E72:E78" si="33">"1-30"</f>
        <v>1-30</v>
      </c>
      <c r="F72" s="2" t="str">
        <f t="shared" si="31"/>
        <v>80694860</v>
      </c>
      <c r="G72" s="3" t="s">
        <v>23</v>
      </c>
      <c r="H72" s="2" t="s">
        <v>14</v>
      </c>
      <c r="I72" s="2" t="s">
        <v>15</v>
      </c>
      <c r="J72" s="5">
        <v>37666</v>
      </c>
      <c r="K72" s="15">
        <v>37666</v>
      </c>
      <c r="L72" s="15">
        <v>38085</v>
      </c>
      <c r="M72" s="15" t="s">
        <v>16</v>
      </c>
    </row>
    <row r="73" spans="1:13" ht="30" x14ac:dyDescent="0.2">
      <c r="A73" s="2">
        <v>16</v>
      </c>
      <c r="B73" s="2">
        <v>223</v>
      </c>
      <c r="C73" s="3" t="s">
        <v>20</v>
      </c>
      <c r="D73" s="3" t="s">
        <v>97</v>
      </c>
      <c r="E73" s="2" t="str">
        <f t="shared" si="33"/>
        <v>1-30</v>
      </c>
      <c r="F73" s="2" t="str">
        <f t="shared" si="31"/>
        <v>80694860</v>
      </c>
      <c r="G73" s="3" t="s">
        <v>23</v>
      </c>
      <c r="H73" s="2" t="s">
        <v>14</v>
      </c>
      <c r="I73" s="2" t="s">
        <v>15</v>
      </c>
      <c r="J73" s="5">
        <v>124556</v>
      </c>
      <c r="K73" s="15">
        <v>124556</v>
      </c>
      <c r="L73" s="15">
        <v>125941</v>
      </c>
      <c r="M73" s="15" t="s">
        <v>16</v>
      </c>
    </row>
    <row r="74" spans="1:13" ht="30" x14ac:dyDescent="0.2">
      <c r="A74" s="2">
        <v>16</v>
      </c>
      <c r="B74" s="2">
        <v>224</v>
      </c>
      <c r="C74" s="3" t="s">
        <v>20</v>
      </c>
      <c r="D74" s="3" t="s">
        <v>98</v>
      </c>
      <c r="E74" s="2" t="str">
        <f t="shared" si="33"/>
        <v>1-30</v>
      </c>
      <c r="F74" s="2" t="str">
        <f t="shared" si="31"/>
        <v>80694860</v>
      </c>
      <c r="G74" s="3" t="s">
        <v>23</v>
      </c>
      <c r="H74" s="2" t="s">
        <v>14</v>
      </c>
      <c r="I74" s="2" t="s">
        <v>15</v>
      </c>
      <c r="J74" s="5">
        <v>241620</v>
      </c>
      <c r="K74" s="15">
        <v>241620</v>
      </c>
      <c r="L74" s="15">
        <v>244307</v>
      </c>
      <c r="M74" s="15" t="s">
        <v>16</v>
      </c>
    </row>
    <row r="75" spans="1:13" ht="30" x14ac:dyDescent="0.2">
      <c r="A75" s="2">
        <v>16</v>
      </c>
      <c r="B75" s="2">
        <v>225</v>
      </c>
      <c r="C75" s="3" t="s">
        <v>20</v>
      </c>
      <c r="D75" s="3" t="s">
        <v>99</v>
      </c>
      <c r="E75" s="2" t="str">
        <f t="shared" si="33"/>
        <v>1-30</v>
      </c>
      <c r="F75" s="2" t="str">
        <f t="shared" si="31"/>
        <v>80694860</v>
      </c>
      <c r="G75" s="3" t="s">
        <v>23</v>
      </c>
      <c r="H75" s="2" t="s">
        <v>14</v>
      </c>
      <c r="I75" s="2" t="s">
        <v>15</v>
      </c>
      <c r="J75" s="5">
        <v>305435</v>
      </c>
      <c r="K75" s="15">
        <v>305435</v>
      </c>
      <c r="L75" s="15">
        <v>308832</v>
      </c>
      <c r="M75" s="15" t="s">
        <v>16</v>
      </c>
    </row>
    <row r="76" spans="1:13" ht="30" x14ac:dyDescent="0.2">
      <c r="A76" s="2">
        <v>16</v>
      </c>
      <c r="B76" s="2">
        <v>226</v>
      </c>
      <c r="C76" s="3" t="s">
        <v>20</v>
      </c>
      <c r="D76" s="3" t="s">
        <v>100</v>
      </c>
      <c r="E76" s="2" t="str">
        <f t="shared" si="33"/>
        <v>1-30</v>
      </c>
      <c r="F76" s="2" t="str">
        <f t="shared" si="31"/>
        <v>80694860</v>
      </c>
      <c r="G76" s="3" t="s">
        <v>23</v>
      </c>
      <c r="H76" s="2" t="s">
        <v>14</v>
      </c>
      <c r="I76" s="2" t="s">
        <v>15</v>
      </c>
      <c r="J76" s="5">
        <v>201202</v>
      </c>
      <c r="K76" s="15">
        <v>201202</v>
      </c>
      <c r="L76" s="15">
        <v>203440</v>
      </c>
      <c r="M76" s="15" t="s">
        <v>16</v>
      </c>
    </row>
    <row r="77" spans="1:13" ht="30" x14ac:dyDescent="0.2">
      <c r="A77" s="2">
        <v>16</v>
      </c>
      <c r="B77" s="2">
        <v>227</v>
      </c>
      <c r="C77" s="3" t="s">
        <v>20</v>
      </c>
      <c r="D77" s="3" t="s">
        <v>101</v>
      </c>
      <c r="E77" s="2" t="str">
        <f t="shared" si="33"/>
        <v>1-30</v>
      </c>
      <c r="F77" s="2" t="str">
        <f t="shared" si="31"/>
        <v>80694860</v>
      </c>
      <c r="G77" s="3" t="s">
        <v>23</v>
      </c>
      <c r="H77" s="2" t="s">
        <v>14</v>
      </c>
      <c r="I77" s="2" t="s">
        <v>15</v>
      </c>
      <c r="J77" s="5">
        <v>799557</v>
      </c>
      <c r="K77" s="15">
        <v>799557</v>
      </c>
      <c r="L77" s="15">
        <v>808450</v>
      </c>
      <c r="M77" s="15" t="s">
        <v>16</v>
      </c>
    </row>
    <row r="78" spans="1:13" ht="30" x14ac:dyDescent="0.2">
      <c r="A78" s="2">
        <v>16</v>
      </c>
      <c r="B78" s="2">
        <v>228</v>
      </c>
      <c r="C78" s="3" t="s">
        <v>20</v>
      </c>
      <c r="D78" s="3" t="s">
        <v>102</v>
      </c>
      <c r="E78" s="2" t="str">
        <f t="shared" si="33"/>
        <v>1-30</v>
      </c>
      <c r="F78" s="2" t="str">
        <f t="shared" si="31"/>
        <v>80694860</v>
      </c>
      <c r="G78" s="3" t="s">
        <v>23</v>
      </c>
      <c r="H78" s="2" t="s">
        <v>14</v>
      </c>
      <c r="I78" s="2" t="s">
        <v>15</v>
      </c>
      <c r="J78" s="5">
        <v>606714</v>
      </c>
      <c r="K78" s="15">
        <v>606714</v>
      </c>
      <c r="L78" s="15">
        <v>613462</v>
      </c>
      <c r="M78" s="15" t="s">
        <v>16</v>
      </c>
    </row>
    <row r="79" spans="1:13" ht="30" x14ac:dyDescent="0.2">
      <c r="A79" s="2">
        <v>16</v>
      </c>
      <c r="B79" s="2">
        <v>229</v>
      </c>
      <c r="C79" s="3" t="s">
        <v>20</v>
      </c>
      <c r="D79" s="3" t="s">
        <v>103</v>
      </c>
      <c r="E79" s="2" t="str">
        <f t="shared" ref="E79:E80" si="34">"1-5"</f>
        <v>1-5</v>
      </c>
      <c r="F79" s="2" t="str">
        <f t="shared" si="31"/>
        <v>80694860</v>
      </c>
      <c r="G79" s="3" t="s">
        <v>23</v>
      </c>
      <c r="H79" s="2" t="s">
        <v>14</v>
      </c>
      <c r="I79" s="2" t="s">
        <v>15</v>
      </c>
      <c r="J79" s="5">
        <v>1675384</v>
      </c>
      <c r="K79" s="15">
        <v>1675384</v>
      </c>
      <c r="L79" s="15">
        <v>1694018</v>
      </c>
      <c r="M79" s="15" t="s">
        <v>16</v>
      </c>
    </row>
    <row r="80" spans="1:13" ht="30" x14ac:dyDescent="0.2">
      <c r="A80" s="2">
        <v>16</v>
      </c>
      <c r="B80" s="2">
        <v>230</v>
      </c>
      <c r="C80" s="3" t="s">
        <v>20</v>
      </c>
      <c r="D80" s="3" t="s">
        <v>104</v>
      </c>
      <c r="E80" s="2" t="str">
        <f t="shared" si="34"/>
        <v>1-5</v>
      </c>
      <c r="F80" s="2" t="str">
        <f t="shared" si="31"/>
        <v>80694860</v>
      </c>
      <c r="G80" s="3" t="s">
        <v>23</v>
      </c>
      <c r="H80" s="2" t="s">
        <v>14</v>
      </c>
      <c r="I80" s="2" t="s">
        <v>15</v>
      </c>
      <c r="J80" s="5">
        <v>1237164</v>
      </c>
      <c r="K80" s="15">
        <v>1237164</v>
      </c>
      <c r="L80" s="15">
        <v>1250924</v>
      </c>
      <c r="M80" s="15" t="s">
        <v>16</v>
      </c>
    </row>
    <row r="81" spans="1:13" ht="30" x14ac:dyDescent="0.2">
      <c r="A81" s="2">
        <v>16</v>
      </c>
      <c r="B81" s="2">
        <v>231</v>
      </c>
      <c r="C81" s="3" t="s">
        <v>20</v>
      </c>
      <c r="D81" s="3" t="s">
        <v>105</v>
      </c>
      <c r="E81" s="2" t="str">
        <f t="shared" ref="E81" si="35">"1251-2500"</f>
        <v>1251-2500</v>
      </c>
      <c r="F81" s="2" t="str">
        <f t="shared" si="31"/>
        <v>80694860</v>
      </c>
      <c r="G81" s="3" t="s">
        <v>23</v>
      </c>
      <c r="H81" s="2" t="s">
        <v>14</v>
      </c>
      <c r="I81" s="2" t="s">
        <v>15</v>
      </c>
      <c r="J81" s="5">
        <v>1234</v>
      </c>
      <c r="K81" s="15">
        <v>1234</v>
      </c>
      <c r="L81" s="15">
        <v>1248</v>
      </c>
      <c r="M81" s="15" t="s">
        <v>16</v>
      </c>
    </row>
    <row r="82" spans="1:13" ht="30" x14ac:dyDescent="0.2">
      <c r="A82" s="2">
        <v>16</v>
      </c>
      <c r="B82" s="2">
        <v>232</v>
      </c>
      <c r="C82" s="3" t="s">
        <v>20</v>
      </c>
      <c r="D82" s="3" t="s">
        <v>106</v>
      </c>
      <c r="E82" s="2" t="str">
        <f t="shared" ref="E82" si="36">"500-1249"</f>
        <v>500-1249</v>
      </c>
      <c r="F82" s="2" t="str">
        <f t="shared" si="31"/>
        <v>80694860</v>
      </c>
      <c r="G82" s="3" t="s">
        <v>23</v>
      </c>
      <c r="H82" s="2" t="s">
        <v>14</v>
      </c>
      <c r="I82" s="2" t="s">
        <v>15</v>
      </c>
      <c r="J82" s="5">
        <v>1365</v>
      </c>
      <c r="K82" s="15">
        <v>1365</v>
      </c>
      <c r="L82" s="15">
        <v>1380</v>
      </c>
      <c r="M82" s="15" t="s">
        <v>16</v>
      </c>
    </row>
    <row r="83" spans="1:13" x14ac:dyDescent="0.2">
      <c r="A83" s="2">
        <v>16</v>
      </c>
      <c r="B83" s="2">
        <v>233</v>
      </c>
      <c r="C83" s="3" t="s">
        <v>20</v>
      </c>
      <c r="D83" s="3" t="s">
        <v>107</v>
      </c>
      <c r="E83" s="2" t="str">
        <f t="shared" ref="E83:E87" si="37">"1-30"</f>
        <v>1-30</v>
      </c>
      <c r="F83" s="2" t="str">
        <f t="shared" si="31"/>
        <v>80694860</v>
      </c>
      <c r="G83" s="3" t="s">
        <v>23</v>
      </c>
      <c r="H83" s="2" t="s">
        <v>14</v>
      </c>
      <c r="I83" s="2" t="s">
        <v>15</v>
      </c>
      <c r="J83" s="5">
        <v>800386</v>
      </c>
      <c r="K83" s="15">
        <v>800386</v>
      </c>
      <c r="L83" s="15">
        <v>809288</v>
      </c>
      <c r="M83" s="15" t="s">
        <v>16</v>
      </c>
    </row>
    <row r="84" spans="1:13" x14ac:dyDescent="0.2">
      <c r="A84" s="2">
        <v>16</v>
      </c>
      <c r="B84" s="2">
        <v>234</v>
      </c>
      <c r="C84" s="3" t="s">
        <v>20</v>
      </c>
      <c r="D84" s="3" t="s">
        <v>108</v>
      </c>
      <c r="E84" s="2" t="str">
        <f t="shared" si="37"/>
        <v>1-30</v>
      </c>
      <c r="F84" s="2" t="str">
        <f t="shared" si="31"/>
        <v>80694860</v>
      </c>
      <c r="G84" s="3" t="s">
        <v>23</v>
      </c>
      <c r="H84" s="2" t="s">
        <v>14</v>
      </c>
      <c r="I84" s="2" t="s">
        <v>15</v>
      </c>
      <c r="J84" s="5">
        <v>556604</v>
      </c>
      <c r="K84" s="15">
        <v>556604</v>
      </c>
      <c r="L84" s="15">
        <v>562795</v>
      </c>
      <c r="M84" s="15" t="s">
        <v>16</v>
      </c>
    </row>
    <row r="85" spans="1:13" ht="30" x14ac:dyDescent="0.2">
      <c r="A85" s="2">
        <v>16</v>
      </c>
      <c r="B85" s="2">
        <v>235</v>
      </c>
      <c r="C85" s="3" t="s">
        <v>20</v>
      </c>
      <c r="D85" s="3" t="s">
        <v>109</v>
      </c>
      <c r="E85" s="2" t="str">
        <f t="shared" si="37"/>
        <v>1-30</v>
      </c>
      <c r="F85" s="2" t="str">
        <f t="shared" si="31"/>
        <v>80694860</v>
      </c>
      <c r="G85" s="3" t="s">
        <v>23</v>
      </c>
      <c r="H85" s="2" t="s">
        <v>14</v>
      </c>
      <c r="I85" s="2" t="s">
        <v>15</v>
      </c>
      <c r="J85" s="5">
        <v>110075</v>
      </c>
      <c r="K85" s="15">
        <v>110075</v>
      </c>
      <c r="L85" s="15">
        <v>111299</v>
      </c>
      <c r="M85" s="15" t="s">
        <v>16</v>
      </c>
    </row>
    <row r="86" spans="1:13" ht="30" x14ac:dyDescent="0.2">
      <c r="A86" s="2">
        <v>16</v>
      </c>
      <c r="B86" s="2">
        <v>236</v>
      </c>
      <c r="C86" s="3" t="s">
        <v>20</v>
      </c>
      <c r="D86" s="3" t="s">
        <v>110</v>
      </c>
      <c r="E86" s="2" t="str">
        <f t="shared" si="37"/>
        <v>1-30</v>
      </c>
      <c r="F86" s="2" t="str">
        <f t="shared" si="31"/>
        <v>80694860</v>
      </c>
      <c r="G86" s="3" t="s">
        <v>23</v>
      </c>
      <c r="H86" s="2" t="s">
        <v>14</v>
      </c>
      <c r="I86" s="2" t="s">
        <v>15</v>
      </c>
      <c r="J86" s="5">
        <v>72664</v>
      </c>
      <c r="K86" s="15">
        <v>72664</v>
      </c>
      <c r="L86" s="15">
        <v>73472</v>
      </c>
      <c r="M86" s="15" t="s">
        <v>16</v>
      </c>
    </row>
    <row r="87" spans="1:13" ht="30" x14ac:dyDescent="0.2">
      <c r="A87" s="2">
        <v>16</v>
      </c>
      <c r="B87" s="2">
        <v>237</v>
      </c>
      <c r="C87" s="3" t="s">
        <v>20</v>
      </c>
      <c r="D87" s="3" t="s">
        <v>111</v>
      </c>
      <c r="E87" s="2" t="str">
        <f t="shared" si="37"/>
        <v>1-30</v>
      </c>
      <c r="F87" s="2" t="str">
        <f t="shared" si="31"/>
        <v>80694860</v>
      </c>
      <c r="G87" s="3" t="s">
        <v>23</v>
      </c>
      <c r="H87" s="2" t="s">
        <v>14</v>
      </c>
      <c r="I87" s="2" t="s">
        <v>15</v>
      </c>
      <c r="J87" s="5">
        <v>248860</v>
      </c>
      <c r="K87" s="15">
        <v>248860</v>
      </c>
      <c r="L87" s="15">
        <v>251628</v>
      </c>
      <c r="M87" s="15" t="s">
        <v>16</v>
      </c>
    </row>
    <row r="88" spans="1:13" x14ac:dyDescent="0.2">
      <c r="A88" s="2">
        <v>16</v>
      </c>
      <c r="B88" s="2">
        <v>238</v>
      </c>
      <c r="C88" s="3" t="s">
        <v>20</v>
      </c>
      <c r="D88" s="3" t="s">
        <v>112</v>
      </c>
      <c r="E88" s="2" t="str">
        <f t="shared" ref="E88" si="38">"1-10"</f>
        <v>1-10</v>
      </c>
      <c r="F88" s="2" t="str">
        <f t="shared" si="31"/>
        <v>80694860</v>
      </c>
      <c r="G88" s="3" t="s">
        <v>23</v>
      </c>
      <c r="H88" s="2" t="s">
        <v>14</v>
      </c>
      <c r="I88" s="2" t="s">
        <v>15</v>
      </c>
      <c r="J88" s="5">
        <v>1605346</v>
      </c>
      <c r="K88" s="15">
        <v>1605346</v>
      </c>
      <c r="L88" s="15">
        <v>1623201</v>
      </c>
      <c r="M88" s="15" t="s">
        <v>16</v>
      </c>
    </row>
    <row r="89" spans="1:13" x14ac:dyDescent="0.2">
      <c r="A89" s="2">
        <v>16</v>
      </c>
      <c r="B89" s="2">
        <v>239</v>
      </c>
      <c r="C89" s="3" t="s">
        <v>20</v>
      </c>
      <c r="D89" s="3" t="s">
        <v>113</v>
      </c>
      <c r="E89" s="2" t="str">
        <f t="shared" ref="E89" si="39">"1-5"</f>
        <v>1-5</v>
      </c>
      <c r="F89" s="2" t="str">
        <f t="shared" si="31"/>
        <v>80694860</v>
      </c>
      <c r="G89" s="3" t="s">
        <v>23</v>
      </c>
      <c r="H89" s="2" t="s">
        <v>14</v>
      </c>
      <c r="I89" s="2" t="s">
        <v>15</v>
      </c>
      <c r="J89" s="5">
        <v>1059854</v>
      </c>
      <c r="K89" s="15">
        <v>1059854</v>
      </c>
      <c r="L89" s="15">
        <v>1071642</v>
      </c>
      <c r="M89" s="15" t="s">
        <v>16</v>
      </c>
    </row>
    <row r="90" spans="1:13" ht="30" x14ac:dyDescent="0.2">
      <c r="A90" s="2">
        <v>16</v>
      </c>
      <c r="B90" s="2">
        <v>240</v>
      </c>
      <c r="C90" s="3" t="s">
        <v>20</v>
      </c>
      <c r="D90" s="3" t="s">
        <v>114</v>
      </c>
      <c r="E90" s="2" t="str">
        <f t="shared" ref="E90:E93" si="40">"1-30"</f>
        <v>1-30</v>
      </c>
      <c r="F90" s="2" t="str">
        <f t="shared" si="31"/>
        <v>80694860</v>
      </c>
      <c r="G90" s="3" t="s">
        <v>23</v>
      </c>
      <c r="H90" s="2" t="s">
        <v>14</v>
      </c>
      <c r="I90" s="2" t="s">
        <v>15</v>
      </c>
      <c r="J90" s="5">
        <v>169210</v>
      </c>
      <c r="K90" s="15">
        <v>169210</v>
      </c>
      <c r="L90" s="15">
        <v>171092</v>
      </c>
      <c r="M90" s="15" t="s">
        <v>16</v>
      </c>
    </row>
    <row r="91" spans="1:13" ht="30" x14ac:dyDescent="0.2">
      <c r="A91" s="2">
        <v>16</v>
      </c>
      <c r="B91" s="2">
        <v>241</v>
      </c>
      <c r="C91" s="3" t="s">
        <v>20</v>
      </c>
      <c r="D91" s="3" t="s">
        <v>115</v>
      </c>
      <c r="E91" s="2" t="str">
        <f t="shared" si="40"/>
        <v>1-30</v>
      </c>
      <c r="F91" s="2" t="str">
        <f t="shared" si="31"/>
        <v>80694860</v>
      </c>
      <c r="G91" s="3" t="s">
        <v>23</v>
      </c>
      <c r="H91" s="2" t="s">
        <v>14</v>
      </c>
      <c r="I91" s="2" t="s">
        <v>15</v>
      </c>
      <c r="J91" s="5">
        <v>111282</v>
      </c>
      <c r="K91" s="15">
        <v>111282</v>
      </c>
      <c r="L91" s="15">
        <v>112520</v>
      </c>
      <c r="M91" s="15" t="s">
        <v>16</v>
      </c>
    </row>
    <row r="92" spans="1:13" ht="30" x14ac:dyDescent="0.2">
      <c r="A92" s="2">
        <v>16</v>
      </c>
      <c r="B92" s="2">
        <v>242</v>
      </c>
      <c r="C92" s="3" t="s">
        <v>20</v>
      </c>
      <c r="D92" s="3" t="s">
        <v>116</v>
      </c>
      <c r="E92" s="2" t="str">
        <f t="shared" si="40"/>
        <v>1-30</v>
      </c>
      <c r="F92" s="2" t="str">
        <f t="shared" si="31"/>
        <v>80694860</v>
      </c>
      <c r="G92" s="3" t="s">
        <v>23</v>
      </c>
      <c r="H92" s="2" t="s">
        <v>14</v>
      </c>
      <c r="I92" s="2" t="s">
        <v>15</v>
      </c>
      <c r="J92" s="5">
        <v>785420</v>
      </c>
      <c r="K92" s="15">
        <v>785420</v>
      </c>
      <c r="L92" s="15">
        <v>794156</v>
      </c>
      <c r="M92" s="15" t="s">
        <v>16</v>
      </c>
    </row>
    <row r="93" spans="1:13" ht="30" x14ac:dyDescent="0.2">
      <c r="A93" s="2">
        <v>16</v>
      </c>
      <c r="B93" s="2">
        <v>243</v>
      </c>
      <c r="C93" s="3" t="s">
        <v>20</v>
      </c>
      <c r="D93" s="3" t="s">
        <v>117</v>
      </c>
      <c r="E93" s="2" t="str">
        <f t="shared" si="40"/>
        <v>1-30</v>
      </c>
      <c r="F93" s="2" t="str">
        <f t="shared" si="31"/>
        <v>80694860</v>
      </c>
      <c r="G93" s="3" t="s">
        <v>23</v>
      </c>
      <c r="H93" s="2" t="s">
        <v>14</v>
      </c>
      <c r="I93" s="2" t="s">
        <v>15</v>
      </c>
      <c r="J93" s="5">
        <v>352045</v>
      </c>
      <c r="K93" s="15">
        <v>352045</v>
      </c>
      <c r="L93" s="15">
        <v>355961</v>
      </c>
      <c r="M93" s="15" t="s">
        <v>16</v>
      </c>
    </row>
    <row r="94" spans="1:13" ht="30" x14ac:dyDescent="0.2">
      <c r="A94" s="2">
        <v>16</v>
      </c>
      <c r="B94" s="2">
        <v>244</v>
      </c>
      <c r="C94" s="3" t="s">
        <v>20</v>
      </c>
      <c r="D94" s="3" t="s">
        <v>118</v>
      </c>
      <c r="E94" s="2" t="str">
        <f t="shared" ref="E94:E95" si="41">"1-5"</f>
        <v>1-5</v>
      </c>
      <c r="F94" s="2" t="str">
        <f t="shared" si="31"/>
        <v>80694860</v>
      </c>
      <c r="G94" s="3" t="s">
        <v>23</v>
      </c>
      <c r="H94" s="2" t="s">
        <v>14</v>
      </c>
      <c r="I94" s="2" t="s">
        <v>15</v>
      </c>
      <c r="J94" s="5">
        <v>1540294</v>
      </c>
      <c r="K94" s="15">
        <v>1540294</v>
      </c>
      <c r="L94" s="15">
        <v>1557426</v>
      </c>
      <c r="M94" s="15" t="s">
        <v>16</v>
      </c>
    </row>
    <row r="95" spans="1:13" ht="30" x14ac:dyDescent="0.2">
      <c r="A95" s="2">
        <v>16</v>
      </c>
      <c r="B95" s="2">
        <v>245</v>
      </c>
      <c r="C95" s="3" t="s">
        <v>20</v>
      </c>
      <c r="D95" s="3" t="s">
        <v>119</v>
      </c>
      <c r="E95" s="2" t="str">
        <f t="shared" si="41"/>
        <v>1-5</v>
      </c>
      <c r="F95" s="2" t="str">
        <f t="shared" si="31"/>
        <v>80694860</v>
      </c>
      <c r="G95" s="3" t="s">
        <v>23</v>
      </c>
      <c r="H95" s="2" t="s">
        <v>14</v>
      </c>
      <c r="I95" s="2" t="s">
        <v>15</v>
      </c>
      <c r="J95" s="5">
        <v>851796</v>
      </c>
      <c r="K95" s="15">
        <v>851796</v>
      </c>
      <c r="L95" s="15">
        <v>861270</v>
      </c>
      <c r="M95" s="15" t="s">
        <v>16</v>
      </c>
    </row>
    <row r="96" spans="1:13" x14ac:dyDescent="0.2">
      <c r="A96" s="2">
        <v>16</v>
      </c>
      <c r="B96" s="2">
        <v>314</v>
      </c>
      <c r="C96" s="3" t="s">
        <v>26</v>
      </c>
      <c r="D96" s="3" t="s">
        <v>120</v>
      </c>
      <c r="E96" s="2" t="str">
        <f t="shared" ref="E96" si="42">"1-99"</f>
        <v>1-99</v>
      </c>
      <c r="F96" s="2" t="str">
        <f t="shared" si="31"/>
        <v>80694860</v>
      </c>
      <c r="G96" s="3" t="s">
        <v>23</v>
      </c>
      <c r="H96" s="2" t="s">
        <v>14</v>
      </c>
      <c r="I96" s="2" t="s">
        <v>15</v>
      </c>
      <c r="J96" s="5">
        <v>782501</v>
      </c>
      <c r="K96" s="15">
        <v>782501</v>
      </c>
      <c r="L96" s="15">
        <v>791204</v>
      </c>
      <c r="M96" s="15" t="s">
        <v>16</v>
      </c>
    </row>
    <row r="97" spans="1:13" x14ac:dyDescent="0.2">
      <c r="A97" s="2">
        <v>16</v>
      </c>
      <c r="B97" s="2">
        <v>315</v>
      </c>
      <c r="C97" s="3" t="s">
        <v>26</v>
      </c>
      <c r="D97" s="3" t="s">
        <v>121</v>
      </c>
      <c r="E97" s="2" t="str">
        <f t="shared" ref="E97" si="43">"1-35"</f>
        <v>1-35</v>
      </c>
      <c r="F97" s="2" t="str">
        <f t="shared" si="31"/>
        <v>80694860</v>
      </c>
      <c r="G97" s="3" t="s">
        <v>23</v>
      </c>
      <c r="H97" s="2" t="s">
        <v>14</v>
      </c>
      <c r="I97" s="2" t="s">
        <v>15</v>
      </c>
      <c r="J97" s="5">
        <v>1115427</v>
      </c>
      <c r="K97" s="15">
        <v>1115427</v>
      </c>
      <c r="L97" s="15">
        <v>1127833</v>
      </c>
      <c r="M97" s="15" t="s">
        <v>16</v>
      </c>
    </row>
    <row r="98" spans="1:13" x14ac:dyDescent="0.2">
      <c r="A98" s="2">
        <v>16</v>
      </c>
      <c r="B98" s="2">
        <v>316</v>
      </c>
      <c r="C98" s="3" t="s">
        <v>26</v>
      </c>
      <c r="D98" s="3" t="s">
        <v>122</v>
      </c>
      <c r="E98" s="2" t="str">
        <f t="shared" ref="E98:E100" si="44">"1-99"</f>
        <v>1-99</v>
      </c>
      <c r="F98" s="2" t="str">
        <f t="shared" si="31"/>
        <v>80694860</v>
      </c>
      <c r="G98" s="3" t="s">
        <v>23</v>
      </c>
      <c r="H98" s="2" t="s">
        <v>14</v>
      </c>
      <c r="I98" s="2" t="s">
        <v>15</v>
      </c>
      <c r="J98" s="5">
        <v>212164</v>
      </c>
      <c r="K98" s="15">
        <v>212164</v>
      </c>
      <c r="L98" s="15">
        <v>214524</v>
      </c>
      <c r="M98" s="15" t="s">
        <v>16</v>
      </c>
    </row>
    <row r="99" spans="1:13" x14ac:dyDescent="0.2">
      <c r="A99" s="2">
        <v>16</v>
      </c>
      <c r="B99" s="2">
        <v>317</v>
      </c>
      <c r="C99" s="3" t="s">
        <v>26</v>
      </c>
      <c r="D99" s="3" t="s">
        <v>123</v>
      </c>
      <c r="E99" s="2" t="str">
        <f t="shared" si="44"/>
        <v>1-99</v>
      </c>
      <c r="F99" s="2" t="str">
        <f t="shared" si="31"/>
        <v>80694860</v>
      </c>
      <c r="G99" s="3" t="s">
        <v>23</v>
      </c>
      <c r="H99" s="2" t="s">
        <v>14</v>
      </c>
      <c r="I99" s="2" t="s">
        <v>15</v>
      </c>
      <c r="J99" s="5">
        <v>1281081</v>
      </c>
      <c r="K99" s="15">
        <v>1281081</v>
      </c>
      <c r="L99" s="15">
        <v>1295330</v>
      </c>
      <c r="M99" s="15" t="s">
        <v>16</v>
      </c>
    </row>
    <row r="100" spans="1:13" x14ac:dyDescent="0.2">
      <c r="A100" s="2">
        <v>16</v>
      </c>
      <c r="B100" s="2">
        <v>318</v>
      </c>
      <c r="C100" s="3" t="s">
        <v>26</v>
      </c>
      <c r="D100" s="3" t="s">
        <v>124</v>
      </c>
      <c r="E100" s="2" t="str">
        <f t="shared" si="44"/>
        <v>1-99</v>
      </c>
      <c r="F100" s="2" t="str">
        <f t="shared" si="31"/>
        <v>80694860</v>
      </c>
      <c r="G100" s="3" t="s">
        <v>23</v>
      </c>
      <c r="H100" s="2" t="s">
        <v>14</v>
      </c>
      <c r="I100" s="2" t="s">
        <v>15</v>
      </c>
      <c r="J100" s="5">
        <v>2509990</v>
      </c>
      <c r="K100" s="15">
        <v>2509990</v>
      </c>
      <c r="L100" s="15">
        <v>2537907</v>
      </c>
      <c r="M100" s="15" t="s">
        <v>16</v>
      </c>
    </row>
    <row r="101" spans="1:13" x14ac:dyDescent="0.2">
      <c r="A101" s="2">
        <v>16</v>
      </c>
      <c r="B101" s="2">
        <v>319</v>
      </c>
      <c r="C101" s="3" t="s">
        <v>26</v>
      </c>
      <c r="D101" s="3" t="s">
        <v>125</v>
      </c>
      <c r="E101" s="2" t="str">
        <f t="shared" ref="E101" si="45">"1-53"</f>
        <v>1-53</v>
      </c>
      <c r="F101" s="2" t="str">
        <f t="shared" si="31"/>
        <v>80694860</v>
      </c>
      <c r="G101" s="3" t="s">
        <v>23</v>
      </c>
      <c r="H101" s="2" t="s">
        <v>14</v>
      </c>
      <c r="I101" s="2" t="s">
        <v>15</v>
      </c>
      <c r="J101" s="5">
        <v>742624</v>
      </c>
      <c r="K101" s="15">
        <v>742624</v>
      </c>
      <c r="L101" s="15">
        <v>750884</v>
      </c>
      <c r="M101" s="15" t="s">
        <v>16</v>
      </c>
    </row>
    <row r="102" spans="1:13" ht="30" x14ac:dyDescent="0.2">
      <c r="A102" s="2">
        <v>16</v>
      </c>
      <c r="B102" s="2">
        <v>320</v>
      </c>
      <c r="C102" s="3" t="s">
        <v>26</v>
      </c>
      <c r="D102" s="3" t="s">
        <v>126</v>
      </c>
      <c r="E102" s="2" t="str">
        <f t="shared" ref="E102:E103" si="46">"1-99"</f>
        <v>1-99</v>
      </c>
      <c r="F102" s="2" t="str">
        <f t="shared" si="31"/>
        <v>80694860</v>
      </c>
      <c r="G102" s="3" t="s">
        <v>23</v>
      </c>
      <c r="H102" s="2" t="s">
        <v>14</v>
      </c>
      <c r="I102" s="2" t="s">
        <v>15</v>
      </c>
      <c r="J102" s="5">
        <v>91829</v>
      </c>
      <c r="K102" s="15">
        <v>91829</v>
      </c>
      <c r="L102" s="15">
        <v>92850</v>
      </c>
      <c r="M102" s="15" t="s">
        <v>16</v>
      </c>
    </row>
    <row r="103" spans="1:13" x14ac:dyDescent="0.2">
      <c r="A103" s="2">
        <v>16</v>
      </c>
      <c r="B103" s="2">
        <v>321</v>
      </c>
      <c r="C103" s="3" t="s">
        <v>26</v>
      </c>
      <c r="D103" s="3" t="s">
        <v>127</v>
      </c>
      <c r="E103" s="2" t="str">
        <f t="shared" si="46"/>
        <v>1-99</v>
      </c>
      <c r="F103" s="2" t="str">
        <f t="shared" si="31"/>
        <v>80694860</v>
      </c>
      <c r="G103" s="3" t="s">
        <v>23</v>
      </c>
      <c r="H103" s="2" t="s">
        <v>14</v>
      </c>
      <c r="I103" s="2" t="s">
        <v>15</v>
      </c>
      <c r="J103" s="5">
        <v>3202735</v>
      </c>
      <c r="K103" s="15">
        <v>3202735</v>
      </c>
      <c r="L103" s="15">
        <v>3238357</v>
      </c>
      <c r="M103" s="15" t="s">
        <v>16</v>
      </c>
    </row>
    <row r="104" spans="1:13" x14ac:dyDescent="0.2">
      <c r="A104" s="2">
        <v>16</v>
      </c>
      <c r="B104" s="2">
        <v>322</v>
      </c>
      <c r="C104" s="3" t="s">
        <v>26</v>
      </c>
      <c r="D104" s="3" t="s">
        <v>128</v>
      </c>
      <c r="E104" s="2" t="str">
        <f t="shared" ref="E104" si="47">"1-37"</f>
        <v>1-37</v>
      </c>
      <c r="F104" s="2" t="str">
        <f t="shared" si="31"/>
        <v>80694860</v>
      </c>
      <c r="G104" s="3" t="s">
        <v>23</v>
      </c>
      <c r="H104" s="2" t="s">
        <v>14</v>
      </c>
      <c r="I104" s="2" t="s">
        <v>15</v>
      </c>
      <c r="J104" s="5">
        <v>1060900</v>
      </c>
      <c r="K104" s="15">
        <v>1060900</v>
      </c>
      <c r="L104" s="15">
        <v>1072700</v>
      </c>
      <c r="M104" s="15" t="s">
        <v>16</v>
      </c>
    </row>
    <row r="105" spans="1:13" ht="30" x14ac:dyDescent="0.2">
      <c r="A105" s="2">
        <v>16</v>
      </c>
      <c r="B105" s="2">
        <v>323</v>
      </c>
      <c r="C105" s="3" t="s">
        <v>26</v>
      </c>
      <c r="D105" s="3" t="s">
        <v>129</v>
      </c>
      <c r="E105" s="2" t="str">
        <f t="shared" ref="E105:E107" si="48">"1-99"</f>
        <v>1-99</v>
      </c>
      <c r="F105" s="2" t="str">
        <f t="shared" si="31"/>
        <v>80694860</v>
      </c>
      <c r="G105" s="3" t="s">
        <v>23</v>
      </c>
      <c r="H105" s="2" t="s">
        <v>14</v>
      </c>
      <c r="I105" s="2" t="s">
        <v>15</v>
      </c>
      <c r="J105" s="5">
        <v>132607</v>
      </c>
      <c r="K105" s="15">
        <v>132607</v>
      </c>
      <c r="L105" s="15">
        <v>134082</v>
      </c>
      <c r="M105" s="15" t="s">
        <v>16</v>
      </c>
    </row>
    <row r="106" spans="1:13" ht="30" x14ac:dyDescent="0.2">
      <c r="A106" s="2">
        <v>16</v>
      </c>
      <c r="B106" s="2">
        <v>324</v>
      </c>
      <c r="C106" s="3" t="s">
        <v>26</v>
      </c>
      <c r="D106" s="3" t="s">
        <v>130</v>
      </c>
      <c r="E106" s="2" t="str">
        <f t="shared" si="48"/>
        <v>1-99</v>
      </c>
      <c r="F106" s="2" t="str">
        <f t="shared" si="31"/>
        <v>80694860</v>
      </c>
      <c r="G106" s="3" t="s">
        <v>23</v>
      </c>
      <c r="H106" s="2" t="s">
        <v>14</v>
      </c>
      <c r="I106" s="2" t="s">
        <v>15</v>
      </c>
      <c r="J106" s="5">
        <v>49184</v>
      </c>
      <c r="K106" s="15">
        <v>49184</v>
      </c>
      <c r="L106" s="15">
        <v>49731</v>
      </c>
      <c r="M106" s="15" t="s">
        <v>16</v>
      </c>
    </row>
    <row r="107" spans="1:13" ht="30" x14ac:dyDescent="0.2">
      <c r="A107" s="2">
        <v>16</v>
      </c>
      <c r="B107" s="2">
        <v>325</v>
      </c>
      <c r="C107" s="3" t="s">
        <v>26</v>
      </c>
      <c r="D107" s="3" t="s">
        <v>131</v>
      </c>
      <c r="E107" s="2" t="str">
        <f t="shared" si="48"/>
        <v>1-99</v>
      </c>
      <c r="F107" s="2" t="str">
        <f t="shared" si="31"/>
        <v>80694860</v>
      </c>
      <c r="G107" s="3" t="s">
        <v>23</v>
      </c>
      <c r="H107" s="2" t="s">
        <v>14</v>
      </c>
      <c r="I107" s="2" t="s">
        <v>15</v>
      </c>
      <c r="J107" s="5">
        <v>71032</v>
      </c>
      <c r="K107" s="15">
        <v>71032</v>
      </c>
      <c r="L107" s="15">
        <v>71822</v>
      </c>
      <c r="M107" s="15" t="s">
        <v>16</v>
      </c>
    </row>
    <row r="108" spans="1:13" ht="30" x14ac:dyDescent="0.2">
      <c r="A108" s="2">
        <v>16</v>
      </c>
      <c r="B108" s="2">
        <v>350</v>
      </c>
      <c r="C108" s="3" t="s">
        <v>132</v>
      </c>
      <c r="D108" s="3" t="s">
        <v>133</v>
      </c>
      <c r="E108" s="2" t="str">
        <f t="shared" ref="E108" si="49">"1-2500"</f>
        <v>1-2500</v>
      </c>
      <c r="F108" s="2" t="str">
        <f t="shared" si="31"/>
        <v>80694860</v>
      </c>
      <c r="G108" s="3" t="s">
        <v>23</v>
      </c>
      <c r="H108" s="2" t="s">
        <v>14</v>
      </c>
      <c r="I108" s="2" t="s">
        <v>15</v>
      </c>
      <c r="J108" s="5">
        <v>2846</v>
      </c>
      <c r="K108" s="15">
        <v>2846</v>
      </c>
      <c r="L108" s="15">
        <v>2878</v>
      </c>
      <c r="M108" s="15" t="s">
        <v>16</v>
      </c>
    </row>
    <row r="109" spans="1:13" ht="30" x14ac:dyDescent="0.2">
      <c r="A109" s="2">
        <v>16</v>
      </c>
      <c r="B109" s="2">
        <v>351</v>
      </c>
      <c r="C109" s="3" t="s">
        <v>132</v>
      </c>
      <c r="D109" s="3" t="s">
        <v>134</v>
      </c>
      <c r="E109" s="2" t="str">
        <f t="shared" ref="E109" si="50">"1-5"</f>
        <v>1-5</v>
      </c>
      <c r="F109" s="2" t="str">
        <f t="shared" si="31"/>
        <v>80694860</v>
      </c>
      <c r="G109" s="3" t="s">
        <v>23</v>
      </c>
      <c r="H109" s="2" t="s">
        <v>14</v>
      </c>
      <c r="I109" s="2" t="s">
        <v>15</v>
      </c>
      <c r="J109" s="5">
        <v>4108</v>
      </c>
      <c r="K109" s="15">
        <v>4108</v>
      </c>
      <c r="L109" s="15">
        <v>4154</v>
      </c>
      <c r="M109" s="15" t="s">
        <v>16</v>
      </c>
    </row>
    <row r="110" spans="1:13" ht="30" x14ac:dyDescent="0.2">
      <c r="A110" s="2">
        <v>16</v>
      </c>
      <c r="B110" s="2">
        <v>352</v>
      </c>
      <c r="C110" s="3" t="s">
        <v>132</v>
      </c>
      <c r="D110" s="3" t="s">
        <v>135</v>
      </c>
      <c r="E110" s="2" t="str">
        <f t="shared" ref="E110" si="51">"1-100"</f>
        <v>1-100</v>
      </c>
      <c r="F110" s="2" t="str">
        <f t="shared" si="31"/>
        <v>80694860</v>
      </c>
      <c r="G110" s="3" t="s">
        <v>23</v>
      </c>
      <c r="H110" s="2" t="s">
        <v>14</v>
      </c>
      <c r="I110" s="2" t="s">
        <v>15</v>
      </c>
      <c r="J110" s="5">
        <v>19100</v>
      </c>
      <c r="K110" s="15">
        <v>19100</v>
      </c>
      <c r="L110" s="15">
        <v>19312</v>
      </c>
      <c r="M110" s="15" t="s">
        <v>16</v>
      </c>
    </row>
    <row r="111" spans="1:13" ht="30" x14ac:dyDescent="0.2">
      <c r="A111" s="2">
        <v>16</v>
      </c>
      <c r="B111" s="2">
        <v>353</v>
      </c>
      <c r="C111" s="3" t="s">
        <v>132</v>
      </c>
      <c r="D111" s="3" t="s">
        <v>136</v>
      </c>
      <c r="E111" s="2" t="str">
        <f t="shared" ref="E111:E113" si="52">"1-1000"</f>
        <v>1-1000</v>
      </c>
      <c r="F111" s="2" t="str">
        <f t="shared" si="31"/>
        <v>80694860</v>
      </c>
      <c r="G111" s="3" t="s">
        <v>23</v>
      </c>
      <c r="H111" s="2" t="s">
        <v>14</v>
      </c>
      <c r="I111" s="2" t="s">
        <v>15</v>
      </c>
      <c r="J111" s="5">
        <v>22580</v>
      </c>
      <c r="K111" s="15">
        <v>22580</v>
      </c>
      <c r="L111" s="15">
        <v>22831</v>
      </c>
      <c r="M111" s="15" t="s">
        <v>16</v>
      </c>
    </row>
    <row r="112" spans="1:13" ht="45" x14ac:dyDescent="0.2">
      <c r="A112" s="2">
        <v>16</v>
      </c>
      <c r="B112" s="2">
        <v>354</v>
      </c>
      <c r="C112" s="3" t="s">
        <v>132</v>
      </c>
      <c r="D112" s="3" t="s">
        <v>137</v>
      </c>
      <c r="E112" s="2" t="str">
        <f t="shared" si="52"/>
        <v>1-1000</v>
      </c>
      <c r="F112" s="2" t="str">
        <f t="shared" si="31"/>
        <v>80694860</v>
      </c>
      <c r="G112" s="3" t="s">
        <v>23</v>
      </c>
      <c r="H112" s="2" t="s">
        <v>14</v>
      </c>
      <c r="I112" s="2" t="s">
        <v>15</v>
      </c>
      <c r="J112" s="5">
        <v>10460</v>
      </c>
      <c r="K112" s="15">
        <v>10460</v>
      </c>
      <c r="L112" s="15">
        <v>10576</v>
      </c>
      <c r="M112" s="15" t="s">
        <v>16</v>
      </c>
    </row>
    <row r="113" spans="1:13" ht="45" x14ac:dyDescent="0.2">
      <c r="A113" s="2">
        <v>16</v>
      </c>
      <c r="B113" s="2">
        <v>355</v>
      </c>
      <c r="C113" s="3" t="s">
        <v>132</v>
      </c>
      <c r="D113" s="3" t="s">
        <v>138</v>
      </c>
      <c r="E113" s="2" t="str">
        <f t="shared" si="52"/>
        <v>1-1000</v>
      </c>
      <c r="F113" s="2" t="str">
        <f t="shared" si="31"/>
        <v>80694860</v>
      </c>
      <c r="G113" s="3" t="s">
        <v>23</v>
      </c>
      <c r="H113" s="2" t="s">
        <v>14</v>
      </c>
      <c r="I113" s="2" t="s">
        <v>15</v>
      </c>
      <c r="J113" s="5">
        <v>7400</v>
      </c>
      <c r="K113" s="15">
        <v>7400</v>
      </c>
      <c r="L113" s="15">
        <v>7482</v>
      </c>
      <c r="M113" s="15" t="s">
        <v>16</v>
      </c>
    </row>
    <row r="114" spans="1:13" ht="30" x14ac:dyDescent="0.2">
      <c r="A114" s="2">
        <v>16</v>
      </c>
      <c r="B114" s="2">
        <v>356</v>
      </c>
      <c r="C114" s="3" t="s">
        <v>132</v>
      </c>
      <c r="D114" s="3" t="s">
        <v>139</v>
      </c>
      <c r="E114" s="2" t="str">
        <f t="shared" ref="E114" si="53">"1-2000"</f>
        <v>1-2000</v>
      </c>
      <c r="F114" s="2" t="str">
        <f t="shared" si="31"/>
        <v>80694860</v>
      </c>
      <c r="G114" s="3" t="s">
        <v>23</v>
      </c>
      <c r="H114" s="2" t="s">
        <v>14</v>
      </c>
      <c r="I114" s="2" t="s">
        <v>15</v>
      </c>
      <c r="J114" s="5">
        <v>14480</v>
      </c>
      <c r="K114" s="15">
        <v>14480</v>
      </c>
      <c r="L114" s="15">
        <v>14641</v>
      </c>
      <c r="M114" s="15" t="s">
        <v>16</v>
      </c>
    </row>
    <row r="115" spans="1:13" ht="45" x14ac:dyDescent="0.2">
      <c r="A115" s="2">
        <v>16</v>
      </c>
      <c r="B115" s="2">
        <v>357</v>
      </c>
      <c r="C115" s="3" t="s">
        <v>132</v>
      </c>
      <c r="D115" s="3" t="s">
        <v>140</v>
      </c>
      <c r="E115" s="2" t="str">
        <f t="shared" ref="E115" si="54">"1-1000"</f>
        <v>1-1000</v>
      </c>
      <c r="F115" s="2" t="str">
        <f t="shared" si="31"/>
        <v>80694860</v>
      </c>
      <c r="G115" s="3" t="s">
        <v>23</v>
      </c>
      <c r="H115" s="2" t="s">
        <v>14</v>
      </c>
      <c r="I115" s="2" t="s">
        <v>15</v>
      </c>
      <c r="J115" s="5">
        <v>4428</v>
      </c>
      <c r="K115" s="15">
        <v>4428</v>
      </c>
      <c r="L115" s="15">
        <v>4477</v>
      </c>
      <c r="M115" s="15" t="s">
        <v>16</v>
      </c>
    </row>
    <row r="116" spans="1:13" ht="45" x14ac:dyDescent="0.2">
      <c r="A116" s="2">
        <v>16</v>
      </c>
      <c r="B116" s="2">
        <v>358</v>
      </c>
      <c r="C116" s="3" t="s">
        <v>132</v>
      </c>
      <c r="D116" s="3" t="s">
        <v>141</v>
      </c>
      <c r="E116" s="2" t="str">
        <f t="shared" ref="E116" si="55">"1001-2500"</f>
        <v>1001-2500</v>
      </c>
      <c r="F116" s="2" t="str">
        <f t="shared" si="31"/>
        <v>80694860</v>
      </c>
      <c r="G116" s="3" t="s">
        <v>23</v>
      </c>
      <c r="H116" s="2" t="s">
        <v>14</v>
      </c>
      <c r="I116" s="2" t="s">
        <v>15</v>
      </c>
      <c r="J116" s="5">
        <v>3155</v>
      </c>
      <c r="K116" s="15">
        <v>3155</v>
      </c>
      <c r="L116" s="15">
        <v>3190</v>
      </c>
      <c r="M116" s="15" t="s">
        <v>16</v>
      </c>
    </row>
    <row r="117" spans="1:13" ht="30" x14ac:dyDescent="0.2">
      <c r="A117" s="2">
        <v>16</v>
      </c>
      <c r="B117" s="2">
        <v>359</v>
      </c>
      <c r="C117" s="3" t="s">
        <v>132</v>
      </c>
      <c r="D117" s="3" t="s">
        <v>142</v>
      </c>
      <c r="E117" s="2" t="str">
        <f t="shared" ref="E117" si="56">"1-1000"</f>
        <v>1-1000</v>
      </c>
      <c r="F117" s="2" t="str">
        <f t="shared" si="31"/>
        <v>80694860</v>
      </c>
      <c r="G117" s="3" t="s">
        <v>23</v>
      </c>
      <c r="H117" s="2" t="s">
        <v>14</v>
      </c>
      <c r="I117" s="2" t="s">
        <v>15</v>
      </c>
      <c r="J117" s="5">
        <v>3740</v>
      </c>
      <c r="K117" s="15">
        <v>3740</v>
      </c>
      <c r="L117" s="15">
        <v>3782</v>
      </c>
      <c r="M117" s="15" t="s">
        <v>16</v>
      </c>
    </row>
    <row r="118" spans="1:13" ht="30" x14ac:dyDescent="0.2">
      <c r="A118" s="2">
        <v>16</v>
      </c>
      <c r="B118" s="2">
        <v>360</v>
      </c>
      <c r="C118" s="3" t="s">
        <v>132</v>
      </c>
      <c r="D118" s="3" t="s">
        <v>143</v>
      </c>
      <c r="E118" s="2" t="str">
        <f t="shared" ref="E118" si="57">"1001-2500"</f>
        <v>1001-2500</v>
      </c>
      <c r="F118" s="2" t="str">
        <f t="shared" si="31"/>
        <v>80694860</v>
      </c>
      <c r="G118" s="3" t="s">
        <v>23</v>
      </c>
      <c r="H118" s="2" t="s">
        <v>14</v>
      </c>
      <c r="I118" s="2" t="s">
        <v>15</v>
      </c>
      <c r="J118" s="5">
        <v>2564</v>
      </c>
      <c r="K118" s="15">
        <v>2564</v>
      </c>
      <c r="L118" s="15">
        <v>2593</v>
      </c>
      <c r="M118" s="15" t="s">
        <v>16</v>
      </c>
    </row>
    <row r="119" spans="1:13" ht="45" x14ac:dyDescent="0.2">
      <c r="A119" s="2">
        <v>16</v>
      </c>
      <c r="B119" s="2">
        <v>361</v>
      </c>
      <c r="C119" s="3" t="s">
        <v>132</v>
      </c>
      <c r="D119" s="3" t="s">
        <v>144</v>
      </c>
      <c r="E119" s="2" t="str">
        <f t="shared" ref="E119:E120" si="58">"1-1000"</f>
        <v>1-1000</v>
      </c>
      <c r="F119" s="2" t="str">
        <f t="shared" si="31"/>
        <v>80694860</v>
      </c>
      <c r="G119" s="3" t="s">
        <v>23</v>
      </c>
      <c r="H119" s="2" t="s">
        <v>14</v>
      </c>
      <c r="I119" s="2" t="s">
        <v>15</v>
      </c>
      <c r="J119" s="5">
        <v>5890</v>
      </c>
      <c r="K119" s="15">
        <v>5890</v>
      </c>
      <c r="L119" s="15">
        <v>5956</v>
      </c>
      <c r="M119" s="15" t="s">
        <v>16</v>
      </c>
    </row>
    <row r="120" spans="1:13" ht="30" x14ac:dyDescent="0.2">
      <c r="A120" s="2">
        <v>16</v>
      </c>
      <c r="B120" s="2">
        <v>362</v>
      </c>
      <c r="C120" s="3" t="s">
        <v>132</v>
      </c>
      <c r="D120" s="3" t="s">
        <v>145</v>
      </c>
      <c r="E120" s="2" t="str">
        <f t="shared" si="58"/>
        <v>1-1000</v>
      </c>
      <c r="F120" s="2" t="str">
        <f t="shared" si="31"/>
        <v>80694860</v>
      </c>
      <c r="G120" s="3" t="s">
        <v>23</v>
      </c>
      <c r="H120" s="2" t="s">
        <v>14</v>
      </c>
      <c r="I120" s="2" t="s">
        <v>15</v>
      </c>
      <c r="J120" s="5">
        <v>2950</v>
      </c>
      <c r="K120" s="15">
        <v>2950</v>
      </c>
      <c r="L120" s="15">
        <v>2983</v>
      </c>
      <c r="M120" s="15" t="s">
        <v>16</v>
      </c>
    </row>
    <row r="121" spans="1:13" ht="30" x14ac:dyDescent="0.2">
      <c r="A121" s="2">
        <v>16</v>
      </c>
      <c r="B121" s="2">
        <v>363</v>
      </c>
      <c r="C121" s="3" t="s">
        <v>132</v>
      </c>
      <c r="D121" s="3" t="s">
        <v>146</v>
      </c>
      <c r="E121" s="2" t="str">
        <f t="shared" ref="E121" si="59">"1001-2500"</f>
        <v>1001-2500</v>
      </c>
      <c r="F121" s="2" t="str">
        <f t="shared" si="31"/>
        <v>80694860</v>
      </c>
      <c r="G121" s="3" t="s">
        <v>23</v>
      </c>
      <c r="H121" s="2" t="s">
        <v>14</v>
      </c>
      <c r="I121" s="2" t="s">
        <v>15</v>
      </c>
      <c r="J121" s="5">
        <v>2048</v>
      </c>
      <c r="K121" s="15">
        <v>2048</v>
      </c>
      <c r="L121" s="15">
        <v>2071</v>
      </c>
      <c r="M121" s="15" t="s">
        <v>16</v>
      </c>
    </row>
    <row r="122" spans="1:13" ht="30" x14ac:dyDescent="0.2">
      <c r="A122" s="2">
        <v>16</v>
      </c>
      <c r="B122" s="2">
        <v>364</v>
      </c>
      <c r="C122" s="3" t="s">
        <v>132</v>
      </c>
      <c r="D122" s="3" t="s">
        <v>147</v>
      </c>
      <c r="E122" s="2" t="str">
        <f t="shared" ref="E122" si="60">"1-1000"</f>
        <v>1-1000</v>
      </c>
      <c r="F122" s="2" t="str">
        <f t="shared" si="31"/>
        <v>80694860</v>
      </c>
      <c r="G122" s="3" t="s">
        <v>23</v>
      </c>
      <c r="H122" s="2" t="s">
        <v>14</v>
      </c>
      <c r="I122" s="2" t="s">
        <v>15</v>
      </c>
      <c r="J122" s="5">
        <v>2590</v>
      </c>
      <c r="K122" s="15">
        <v>2590</v>
      </c>
      <c r="L122" s="15">
        <v>2619</v>
      </c>
      <c r="M122" s="15" t="s">
        <v>16</v>
      </c>
    </row>
    <row r="123" spans="1:13" ht="30" x14ac:dyDescent="0.2">
      <c r="A123" s="2">
        <v>16</v>
      </c>
      <c r="B123" s="2">
        <v>365</v>
      </c>
      <c r="C123" s="3" t="s">
        <v>132</v>
      </c>
      <c r="D123" s="3" t="s">
        <v>148</v>
      </c>
      <c r="E123" s="2" t="str">
        <f t="shared" ref="E123" si="61">"1001-2500"</f>
        <v>1001-2500</v>
      </c>
      <c r="F123" s="2" t="str">
        <f t="shared" si="31"/>
        <v>80694860</v>
      </c>
      <c r="G123" s="3" t="s">
        <v>23</v>
      </c>
      <c r="H123" s="2" t="s">
        <v>14</v>
      </c>
      <c r="I123" s="2" t="s">
        <v>15</v>
      </c>
      <c r="J123" s="5">
        <v>1750</v>
      </c>
      <c r="K123" s="15">
        <v>1750</v>
      </c>
      <c r="L123" s="15">
        <v>1769</v>
      </c>
      <c r="M123" s="15" t="s">
        <v>16</v>
      </c>
    </row>
    <row r="124" spans="1:13" ht="30" x14ac:dyDescent="0.2">
      <c r="A124" s="2">
        <v>16</v>
      </c>
      <c r="B124" s="2">
        <v>366</v>
      </c>
      <c r="C124" s="3" t="s">
        <v>132</v>
      </c>
      <c r="D124" s="3" t="s">
        <v>149</v>
      </c>
      <c r="E124" s="2" t="str">
        <f t="shared" ref="E124" si="62">"1-1000"</f>
        <v>1-1000</v>
      </c>
      <c r="F124" s="2" t="str">
        <f t="shared" si="31"/>
        <v>80694860</v>
      </c>
      <c r="G124" s="3" t="s">
        <v>23</v>
      </c>
      <c r="H124" s="2" t="s">
        <v>14</v>
      </c>
      <c r="I124" s="2" t="s">
        <v>15</v>
      </c>
      <c r="J124" s="5">
        <v>1750</v>
      </c>
      <c r="K124" s="15">
        <v>1750</v>
      </c>
      <c r="L124" s="15">
        <v>1769</v>
      </c>
      <c r="M124" s="15" t="s">
        <v>16</v>
      </c>
    </row>
    <row r="125" spans="1:13" x14ac:dyDescent="0.2">
      <c r="A125" s="2">
        <v>16</v>
      </c>
      <c r="B125" s="2">
        <v>367</v>
      </c>
      <c r="C125" s="3" t="s">
        <v>132</v>
      </c>
      <c r="D125" s="3" t="s">
        <v>150</v>
      </c>
      <c r="E125" s="2" t="str">
        <f t="shared" ref="E125" si="63">"1-2500"</f>
        <v>1-2500</v>
      </c>
      <c r="F125" s="2" t="str">
        <f t="shared" si="31"/>
        <v>80694860</v>
      </c>
      <c r="G125" s="3" t="s">
        <v>23</v>
      </c>
      <c r="H125" s="2" t="s">
        <v>14</v>
      </c>
      <c r="I125" s="2" t="s">
        <v>15</v>
      </c>
      <c r="J125" s="5">
        <v>3465</v>
      </c>
      <c r="K125" s="15">
        <v>3465</v>
      </c>
      <c r="L125" s="15">
        <v>3504</v>
      </c>
      <c r="M125" s="15" t="s">
        <v>16</v>
      </c>
    </row>
    <row r="126" spans="1:13" ht="30" x14ac:dyDescent="0.2">
      <c r="A126" s="2">
        <v>16</v>
      </c>
      <c r="B126" s="2">
        <v>368</v>
      </c>
      <c r="C126" s="3" t="s">
        <v>132</v>
      </c>
      <c r="D126" s="3" t="s">
        <v>151</v>
      </c>
      <c r="E126" s="2" t="str">
        <f t="shared" ref="E126" si="64">"1-1000"</f>
        <v>1-1000</v>
      </c>
      <c r="F126" s="2" t="str">
        <f t="shared" si="31"/>
        <v>80694860</v>
      </c>
      <c r="G126" s="3" t="s">
        <v>23</v>
      </c>
      <c r="H126" s="2" t="s">
        <v>14</v>
      </c>
      <c r="I126" s="2" t="s">
        <v>15</v>
      </c>
      <c r="J126" s="5">
        <v>2154</v>
      </c>
      <c r="K126" s="15">
        <v>2154</v>
      </c>
      <c r="L126" s="15">
        <v>2178</v>
      </c>
      <c r="M126" s="15" t="s">
        <v>16</v>
      </c>
    </row>
    <row r="127" spans="1:13" ht="30" x14ac:dyDescent="0.2">
      <c r="A127" s="2">
        <v>16</v>
      </c>
      <c r="B127" s="2">
        <v>369</v>
      </c>
      <c r="C127" s="3" t="s">
        <v>132</v>
      </c>
      <c r="D127" s="3" t="s">
        <v>152</v>
      </c>
      <c r="E127" s="2" t="str">
        <f t="shared" ref="E127" si="65">"1001-2500"</f>
        <v>1001-2500</v>
      </c>
      <c r="F127" s="2" t="str">
        <f t="shared" si="31"/>
        <v>80694860</v>
      </c>
      <c r="G127" s="3" t="s">
        <v>23</v>
      </c>
      <c r="H127" s="2" t="s">
        <v>14</v>
      </c>
      <c r="I127" s="2" t="s">
        <v>15</v>
      </c>
      <c r="J127" s="5">
        <v>1010</v>
      </c>
      <c r="K127" s="15">
        <v>1010</v>
      </c>
      <c r="L127" s="15">
        <v>1021</v>
      </c>
      <c r="M127" s="15" t="s">
        <v>16</v>
      </c>
    </row>
    <row r="128" spans="1:13" ht="30" x14ac:dyDescent="0.2">
      <c r="A128" s="2">
        <v>16</v>
      </c>
      <c r="B128" s="2">
        <v>370</v>
      </c>
      <c r="C128" s="3" t="s">
        <v>132</v>
      </c>
      <c r="D128" s="3" t="s">
        <v>153</v>
      </c>
      <c r="E128" s="2" t="str">
        <f t="shared" ref="E128" si="66">"1-1000"</f>
        <v>1-1000</v>
      </c>
      <c r="F128" s="2" t="str">
        <f t="shared" si="31"/>
        <v>80694860</v>
      </c>
      <c r="G128" s="3" t="s">
        <v>23</v>
      </c>
      <c r="H128" s="2" t="s">
        <v>14</v>
      </c>
      <c r="I128" s="2" t="s">
        <v>15</v>
      </c>
      <c r="J128" s="5">
        <v>2212</v>
      </c>
      <c r="K128" s="15">
        <v>2212</v>
      </c>
      <c r="L128" s="15">
        <v>2237</v>
      </c>
      <c r="M128" s="15" t="s">
        <v>16</v>
      </c>
    </row>
    <row r="129" spans="1:13" ht="30" x14ac:dyDescent="0.2">
      <c r="A129" s="2">
        <v>16</v>
      </c>
      <c r="B129" s="2">
        <v>371</v>
      </c>
      <c r="C129" s="3" t="s">
        <v>132</v>
      </c>
      <c r="D129" s="3" t="s">
        <v>154</v>
      </c>
      <c r="E129" s="2" t="str">
        <f t="shared" ref="E129" si="67">"1001-2500"</f>
        <v>1001-2500</v>
      </c>
      <c r="F129" s="2" t="str">
        <f t="shared" si="31"/>
        <v>80694860</v>
      </c>
      <c r="G129" s="3" t="s">
        <v>23</v>
      </c>
      <c r="H129" s="2" t="s">
        <v>14</v>
      </c>
      <c r="I129" s="2" t="s">
        <v>15</v>
      </c>
      <c r="J129" s="5">
        <v>1146</v>
      </c>
      <c r="K129" s="15">
        <v>1146</v>
      </c>
      <c r="L129" s="15">
        <v>1159</v>
      </c>
      <c r="M129" s="15" t="s">
        <v>16</v>
      </c>
    </row>
    <row r="130" spans="1:13" ht="30" x14ac:dyDescent="0.2">
      <c r="A130" s="2">
        <v>16</v>
      </c>
      <c r="B130" s="2">
        <v>372</v>
      </c>
      <c r="C130" s="3" t="s">
        <v>132</v>
      </c>
      <c r="D130" s="3" t="s">
        <v>155</v>
      </c>
      <c r="E130" s="2" t="str">
        <f t="shared" ref="E130" si="68">"1-1000"</f>
        <v>1-1000</v>
      </c>
      <c r="F130" s="2" t="str">
        <f t="shared" ref="F130:F193" si="69">"80694860"</f>
        <v>80694860</v>
      </c>
      <c r="G130" s="3" t="s">
        <v>23</v>
      </c>
      <c r="H130" s="2" t="s">
        <v>14</v>
      </c>
      <c r="I130" s="2" t="s">
        <v>15</v>
      </c>
      <c r="J130" s="5">
        <v>2327</v>
      </c>
      <c r="K130" s="15">
        <v>2327</v>
      </c>
      <c r="L130" s="15">
        <v>2353</v>
      </c>
      <c r="M130" s="15" t="s">
        <v>16</v>
      </c>
    </row>
    <row r="131" spans="1:13" ht="30" x14ac:dyDescent="0.2">
      <c r="A131" s="2">
        <v>16</v>
      </c>
      <c r="B131" s="2">
        <v>373</v>
      </c>
      <c r="C131" s="3" t="s">
        <v>132</v>
      </c>
      <c r="D131" s="3" t="s">
        <v>156</v>
      </c>
      <c r="E131" s="2" t="str">
        <f t="shared" ref="E131" si="70">"1001-2500"</f>
        <v>1001-2500</v>
      </c>
      <c r="F131" s="2" t="str">
        <f t="shared" si="69"/>
        <v>80694860</v>
      </c>
      <c r="G131" s="3" t="s">
        <v>23</v>
      </c>
      <c r="H131" s="2" t="s">
        <v>14</v>
      </c>
      <c r="I131" s="2" t="s">
        <v>15</v>
      </c>
      <c r="J131" s="5">
        <v>1384</v>
      </c>
      <c r="K131" s="15">
        <v>1384</v>
      </c>
      <c r="L131" s="15">
        <v>1399</v>
      </c>
      <c r="M131" s="15" t="s">
        <v>16</v>
      </c>
    </row>
    <row r="132" spans="1:13" x14ac:dyDescent="0.2">
      <c r="A132" s="2">
        <v>16</v>
      </c>
      <c r="B132" s="2">
        <v>374</v>
      </c>
      <c r="C132" s="3" t="s">
        <v>132</v>
      </c>
      <c r="D132" s="3" t="s">
        <v>157</v>
      </c>
      <c r="E132" s="2" t="str">
        <f t="shared" ref="E132" si="71">"1-2500"</f>
        <v>1-2500</v>
      </c>
      <c r="F132" s="2" t="str">
        <f t="shared" si="69"/>
        <v>80694860</v>
      </c>
      <c r="G132" s="3" t="s">
        <v>23</v>
      </c>
      <c r="H132" s="2" t="s">
        <v>14</v>
      </c>
      <c r="I132" s="2" t="s">
        <v>15</v>
      </c>
      <c r="J132" s="5">
        <v>2846</v>
      </c>
      <c r="K132" s="15">
        <v>2846</v>
      </c>
      <c r="L132" s="15">
        <v>2878</v>
      </c>
      <c r="M132" s="15" t="s">
        <v>16</v>
      </c>
    </row>
    <row r="133" spans="1:13" ht="30" x14ac:dyDescent="0.2">
      <c r="A133" s="2">
        <v>16</v>
      </c>
      <c r="B133" s="2">
        <v>375</v>
      </c>
      <c r="C133" s="3" t="s">
        <v>132</v>
      </c>
      <c r="D133" s="3" t="s">
        <v>158</v>
      </c>
      <c r="E133" s="2" t="str">
        <f t="shared" ref="E133" si="72">"1-1000"</f>
        <v>1-1000</v>
      </c>
      <c r="F133" s="2" t="str">
        <f t="shared" si="69"/>
        <v>80694860</v>
      </c>
      <c r="G133" s="3" t="s">
        <v>23</v>
      </c>
      <c r="H133" s="2" t="s">
        <v>14</v>
      </c>
      <c r="I133" s="2" t="s">
        <v>15</v>
      </c>
      <c r="J133" s="5">
        <v>2442</v>
      </c>
      <c r="K133" s="15">
        <v>2442</v>
      </c>
      <c r="L133" s="15">
        <v>2469</v>
      </c>
      <c r="M133" s="15" t="s">
        <v>16</v>
      </c>
    </row>
    <row r="134" spans="1:13" ht="30" x14ac:dyDescent="0.2">
      <c r="A134" s="2">
        <v>16</v>
      </c>
      <c r="B134" s="2">
        <v>376</v>
      </c>
      <c r="C134" s="3" t="s">
        <v>132</v>
      </c>
      <c r="D134" s="3" t="s">
        <v>159</v>
      </c>
      <c r="E134" s="2" t="str">
        <f t="shared" ref="E134:E141" si="73">"1-100"</f>
        <v>1-100</v>
      </c>
      <c r="F134" s="2" t="str">
        <f t="shared" si="69"/>
        <v>80694860</v>
      </c>
      <c r="G134" s="3" t="s">
        <v>23</v>
      </c>
      <c r="H134" s="2" t="s">
        <v>14</v>
      </c>
      <c r="I134" s="2" t="s">
        <v>15</v>
      </c>
      <c r="J134" s="5">
        <v>173232</v>
      </c>
      <c r="K134" s="15">
        <v>173232</v>
      </c>
      <c r="L134" s="15">
        <v>175159</v>
      </c>
      <c r="M134" s="15" t="s">
        <v>16</v>
      </c>
    </row>
    <row r="135" spans="1:13" ht="30" x14ac:dyDescent="0.2">
      <c r="A135" s="2">
        <v>16</v>
      </c>
      <c r="B135" s="2">
        <v>377</v>
      </c>
      <c r="C135" s="3" t="s">
        <v>132</v>
      </c>
      <c r="D135" s="3" t="s">
        <v>160</v>
      </c>
      <c r="E135" s="2" t="str">
        <f t="shared" si="73"/>
        <v>1-100</v>
      </c>
      <c r="F135" s="2" t="str">
        <f t="shared" si="69"/>
        <v>80694860</v>
      </c>
      <c r="G135" s="3" t="s">
        <v>23</v>
      </c>
      <c r="H135" s="2" t="s">
        <v>14</v>
      </c>
      <c r="I135" s="2" t="s">
        <v>15</v>
      </c>
      <c r="J135" s="5">
        <v>129886</v>
      </c>
      <c r="K135" s="15">
        <v>129886</v>
      </c>
      <c r="L135" s="15">
        <v>131331</v>
      </c>
      <c r="M135" s="15" t="s">
        <v>16</v>
      </c>
    </row>
    <row r="136" spans="1:13" ht="30" x14ac:dyDescent="0.2">
      <c r="A136" s="2">
        <v>16</v>
      </c>
      <c r="B136" s="2">
        <v>378</v>
      </c>
      <c r="C136" s="3" t="s">
        <v>132</v>
      </c>
      <c r="D136" s="3" t="s">
        <v>161</v>
      </c>
      <c r="E136" s="2" t="str">
        <f t="shared" si="73"/>
        <v>1-100</v>
      </c>
      <c r="F136" s="2" t="str">
        <f t="shared" si="69"/>
        <v>80694860</v>
      </c>
      <c r="G136" s="3" t="s">
        <v>23</v>
      </c>
      <c r="H136" s="2" t="s">
        <v>14</v>
      </c>
      <c r="I136" s="2" t="s">
        <v>15</v>
      </c>
      <c r="J136" s="5">
        <v>277188</v>
      </c>
      <c r="K136" s="15">
        <v>277188</v>
      </c>
      <c r="L136" s="15">
        <v>280271</v>
      </c>
      <c r="M136" s="15" t="s">
        <v>16</v>
      </c>
    </row>
    <row r="137" spans="1:13" ht="30" x14ac:dyDescent="0.2">
      <c r="A137" s="2">
        <v>16</v>
      </c>
      <c r="B137" s="2">
        <v>379</v>
      </c>
      <c r="C137" s="3" t="s">
        <v>132</v>
      </c>
      <c r="D137" s="3" t="s">
        <v>162</v>
      </c>
      <c r="E137" s="2" t="str">
        <f t="shared" si="73"/>
        <v>1-100</v>
      </c>
      <c r="F137" s="2" t="str">
        <f t="shared" si="69"/>
        <v>80694860</v>
      </c>
      <c r="G137" s="3" t="s">
        <v>23</v>
      </c>
      <c r="H137" s="2" t="s">
        <v>14</v>
      </c>
      <c r="I137" s="2" t="s">
        <v>15</v>
      </c>
      <c r="J137" s="5">
        <v>119850</v>
      </c>
      <c r="K137" s="15">
        <v>119850</v>
      </c>
      <c r="L137" s="15">
        <v>121183</v>
      </c>
      <c r="M137" s="15" t="s">
        <v>16</v>
      </c>
    </row>
    <row r="138" spans="1:13" ht="30" x14ac:dyDescent="0.2">
      <c r="A138" s="2">
        <v>16</v>
      </c>
      <c r="B138" s="2">
        <v>380</v>
      </c>
      <c r="C138" s="3" t="s">
        <v>132</v>
      </c>
      <c r="D138" s="3" t="s">
        <v>163</v>
      </c>
      <c r="E138" s="2" t="str">
        <f t="shared" si="73"/>
        <v>1-100</v>
      </c>
      <c r="F138" s="2" t="str">
        <f t="shared" si="69"/>
        <v>80694860</v>
      </c>
      <c r="G138" s="3" t="s">
        <v>23</v>
      </c>
      <c r="H138" s="2" t="s">
        <v>14</v>
      </c>
      <c r="I138" s="2" t="s">
        <v>15</v>
      </c>
      <c r="J138" s="5">
        <v>71900</v>
      </c>
      <c r="K138" s="15">
        <v>71900</v>
      </c>
      <c r="L138" s="15">
        <v>72700</v>
      </c>
      <c r="M138" s="15" t="s">
        <v>16</v>
      </c>
    </row>
    <row r="139" spans="1:13" ht="30" x14ac:dyDescent="0.2">
      <c r="A139" s="2">
        <v>16</v>
      </c>
      <c r="B139" s="2">
        <v>381</v>
      </c>
      <c r="C139" s="3" t="s">
        <v>132</v>
      </c>
      <c r="D139" s="3" t="s">
        <v>164</v>
      </c>
      <c r="E139" s="2" t="str">
        <f t="shared" si="73"/>
        <v>1-100</v>
      </c>
      <c r="F139" s="2" t="str">
        <f t="shared" si="69"/>
        <v>80694860</v>
      </c>
      <c r="G139" s="3" t="s">
        <v>23</v>
      </c>
      <c r="H139" s="2" t="s">
        <v>14</v>
      </c>
      <c r="I139" s="2" t="s">
        <v>15</v>
      </c>
      <c r="J139" s="5">
        <v>239900</v>
      </c>
      <c r="K139" s="15">
        <v>239900</v>
      </c>
      <c r="L139" s="15">
        <v>242568</v>
      </c>
      <c r="M139" s="15" t="s">
        <v>16</v>
      </c>
    </row>
    <row r="140" spans="1:13" x14ac:dyDescent="0.2">
      <c r="A140" s="2">
        <v>16</v>
      </c>
      <c r="B140" s="2">
        <v>382</v>
      </c>
      <c r="C140" s="3" t="s">
        <v>132</v>
      </c>
      <c r="D140" s="3" t="s">
        <v>165</v>
      </c>
      <c r="E140" s="2" t="str">
        <f t="shared" si="73"/>
        <v>1-100</v>
      </c>
      <c r="F140" s="2" t="str">
        <f t="shared" si="69"/>
        <v>80694860</v>
      </c>
      <c r="G140" s="3" t="s">
        <v>23</v>
      </c>
      <c r="H140" s="2" t="s">
        <v>14</v>
      </c>
      <c r="I140" s="2" t="s">
        <v>15</v>
      </c>
      <c r="J140" s="5">
        <v>29719</v>
      </c>
      <c r="K140" s="15">
        <v>29719</v>
      </c>
      <c r="L140" s="15">
        <v>30050</v>
      </c>
      <c r="M140" s="15" t="s">
        <v>16</v>
      </c>
    </row>
    <row r="141" spans="1:13" x14ac:dyDescent="0.2">
      <c r="A141" s="2">
        <v>16</v>
      </c>
      <c r="B141" s="2">
        <v>383</v>
      </c>
      <c r="C141" s="3" t="s">
        <v>132</v>
      </c>
      <c r="D141" s="3" t="s">
        <v>166</v>
      </c>
      <c r="E141" s="2" t="str">
        <f t="shared" si="73"/>
        <v>1-100</v>
      </c>
      <c r="F141" s="2" t="str">
        <f t="shared" si="69"/>
        <v>80694860</v>
      </c>
      <c r="G141" s="3" t="s">
        <v>23</v>
      </c>
      <c r="H141" s="2" t="s">
        <v>14</v>
      </c>
      <c r="I141" s="2" t="s">
        <v>15</v>
      </c>
      <c r="J141" s="5">
        <v>19608</v>
      </c>
      <c r="K141" s="15">
        <v>19608</v>
      </c>
      <c r="L141" s="15">
        <v>19826</v>
      </c>
      <c r="M141" s="15" t="s">
        <v>16</v>
      </c>
    </row>
    <row r="142" spans="1:13" x14ac:dyDescent="0.2">
      <c r="A142" s="2">
        <v>16</v>
      </c>
      <c r="B142" s="2">
        <v>384</v>
      </c>
      <c r="C142" s="3" t="s">
        <v>132</v>
      </c>
      <c r="D142" s="3" t="s">
        <v>167</v>
      </c>
      <c r="E142" s="2" t="str">
        <f t="shared" ref="E142" si="74">"1-50"</f>
        <v>1-50</v>
      </c>
      <c r="F142" s="2" t="str">
        <f t="shared" si="69"/>
        <v>80694860</v>
      </c>
      <c r="G142" s="3" t="s">
        <v>23</v>
      </c>
      <c r="H142" s="2" t="s">
        <v>14</v>
      </c>
      <c r="I142" s="2" t="s">
        <v>15</v>
      </c>
      <c r="J142" s="5">
        <v>719928</v>
      </c>
      <c r="K142" s="15">
        <v>719928</v>
      </c>
      <c r="L142" s="15">
        <v>727935</v>
      </c>
      <c r="M142" s="15" t="s">
        <v>16</v>
      </c>
    </row>
    <row r="143" spans="1:13" x14ac:dyDescent="0.2">
      <c r="A143" s="2">
        <v>16</v>
      </c>
      <c r="B143" s="2">
        <v>385</v>
      </c>
      <c r="C143" s="3" t="s">
        <v>132</v>
      </c>
      <c r="D143" s="3" t="s">
        <v>168</v>
      </c>
      <c r="E143" s="2" t="str">
        <f t="shared" ref="E143:E144" si="75">"1-100"</f>
        <v>1-100</v>
      </c>
      <c r="F143" s="2" t="str">
        <f t="shared" si="69"/>
        <v>80694860</v>
      </c>
      <c r="G143" s="3" t="s">
        <v>23</v>
      </c>
      <c r="H143" s="2" t="s">
        <v>14</v>
      </c>
      <c r="I143" s="2" t="s">
        <v>15</v>
      </c>
      <c r="J143" s="5">
        <v>239900</v>
      </c>
      <c r="K143" s="15">
        <v>239900</v>
      </c>
      <c r="L143" s="15">
        <v>242568</v>
      </c>
      <c r="M143" s="15" t="s">
        <v>16</v>
      </c>
    </row>
    <row r="144" spans="1:13" x14ac:dyDescent="0.2">
      <c r="A144" s="2">
        <v>16</v>
      </c>
      <c r="B144" s="2">
        <v>386</v>
      </c>
      <c r="C144" s="3" t="s">
        <v>132</v>
      </c>
      <c r="D144" s="3" t="s">
        <v>169</v>
      </c>
      <c r="E144" s="2" t="str">
        <f t="shared" si="75"/>
        <v>1-100</v>
      </c>
      <c r="F144" s="2" t="str">
        <f t="shared" si="69"/>
        <v>80694860</v>
      </c>
      <c r="G144" s="3" t="s">
        <v>23</v>
      </c>
      <c r="H144" s="2" t="s">
        <v>14</v>
      </c>
      <c r="I144" s="2" t="s">
        <v>15</v>
      </c>
      <c r="J144" s="5">
        <v>107950</v>
      </c>
      <c r="K144" s="15">
        <v>107950</v>
      </c>
      <c r="L144" s="15">
        <v>109151</v>
      </c>
      <c r="M144" s="15" t="s">
        <v>16</v>
      </c>
    </row>
    <row r="145" spans="1:13" x14ac:dyDescent="0.2">
      <c r="A145" s="2">
        <v>16</v>
      </c>
      <c r="B145" s="2">
        <v>387</v>
      </c>
      <c r="C145" s="3" t="s">
        <v>132</v>
      </c>
      <c r="D145" s="3" t="s">
        <v>170</v>
      </c>
      <c r="E145" s="2" t="str">
        <f t="shared" ref="E145" si="76">"1-50"</f>
        <v>1-50</v>
      </c>
      <c r="F145" s="2" t="str">
        <f t="shared" si="69"/>
        <v>80694860</v>
      </c>
      <c r="G145" s="3" t="s">
        <v>23</v>
      </c>
      <c r="H145" s="2" t="s">
        <v>14</v>
      </c>
      <c r="I145" s="2" t="s">
        <v>15</v>
      </c>
      <c r="J145" s="5">
        <v>719928</v>
      </c>
      <c r="K145" s="15">
        <v>719928</v>
      </c>
      <c r="L145" s="15">
        <v>727935</v>
      </c>
      <c r="M145" s="15" t="s">
        <v>16</v>
      </c>
    </row>
    <row r="146" spans="1:13" x14ac:dyDescent="0.2">
      <c r="A146" s="2">
        <v>16</v>
      </c>
      <c r="B146" s="2">
        <v>388</v>
      </c>
      <c r="C146" s="3" t="s">
        <v>132</v>
      </c>
      <c r="D146" s="3" t="s">
        <v>171</v>
      </c>
      <c r="E146" s="2" t="str">
        <f t="shared" ref="E146:E148" si="77">"1-100"</f>
        <v>1-100</v>
      </c>
      <c r="F146" s="2" t="str">
        <f t="shared" si="69"/>
        <v>80694860</v>
      </c>
      <c r="G146" s="3" t="s">
        <v>23</v>
      </c>
      <c r="H146" s="2" t="s">
        <v>14</v>
      </c>
      <c r="I146" s="2" t="s">
        <v>15</v>
      </c>
      <c r="J146" s="5">
        <v>359900</v>
      </c>
      <c r="K146" s="15">
        <v>359900</v>
      </c>
      <c r="L146" s="15">
        <v>363903</v>
      </c>
      <c r="M146" s="15" t="s">
        <v>16</v>
      </c>
    </row>
    <row r="147" spans="1:13" x14ac:dyDescent="0.2">
      <c r="A147" s="2">
        <v>16</v>
      </c>
      <c r="B147" s="2">
        <v>389</v>
      </c>
      <c r="C147" s="3" t="s">
        <v>132</v>
      </c>
      <c r="D147" s="3" t="s">
        <v>172</v>
      </c>
      <c r="E147" s="2" t="str">
        <f t="shared" si="77"/>
        <v>1-100</v>
      </c>
      <c r="F147" s="2" t="str">
        <f t="shared" si="69"/>
        <v>80694860</v>
      </c>
      <c r="G147" s="3" t="s">
        <v>23</v>
      </c>
      <c r="H147" s="2" t="s">
        <v>14</v>
      </c>
      <c r="I147" s="2" t="s">
        <v>15</v>
      </c>
      <c r="J147" s="5">
        <v>107968</v>
      </c>
      <c r="K147" s="15">
        <v>107968</v>
      </c>
      <c r="L147" s="15">
        <v>109169</v>
      </c>
      <c r="M147" s="15" t="s">
        <v>16</v>
      </c>
    </row>
    <row r="148" spans="1:13" x14ac:dyDescent="0.2">
      <c r="A148" s="2">
        <v>16</v>
      </c>
      <c r="B148" s="2">
        <v>390</v>
      </c>
      <c r="C148" s="3" t="s">
        <v>132</v>
      </c>
      <c r="D148" s="3" t="s">
        <v>173</v>
      </c>
      <c r="E148" s="2" t="str">
        <f t="shared" si="77"/>
        <v>1-100</v>
      </c>
      <c r="F148" s="2" t="str">
        <f t="shared" si="69"/>
        <v>80694860</v>
      </c>
      <c r="G148" s="3" t="s">
        <v>23</v>
      </c>
      <c r="H148" s="2" t="s">
        <v>14</v>
      </c>
      <c r="I148" s="2" t="s">
        <v>15</v>
      </c>
      <c r="J148" s="5">
        <v>71958</v>
      </c>
      <c r="K148" s="15">
        <v>71958</v>
      </c>
      <c r="L148" s="15">
        <v>72758</v>
      </c>
      <c r="M148" s="15" t="s">
        <v>16</v>
      </c>
    </row>
    <row r="149" spans="1:13" x14ac:dyDescent="0.2">
      <c r="A149" s="2">
        <v>16</v>
      </c>
      <c r="B149" s="2">
        <v>391</v>
      </c>
      <c r="C149" s="3" t="s">
        <v>132</v>
      </c>
      <c r="D149" s="3" t="s">
        <v>174</v>
      </c>
      <c r="E149" s="2" t="str">
        <f t="shared" ref="E149" si="78">"1-15"</f>
        <v>1-15</v>
      </c>
      <c r="F149" s="2" t="str">
        <f t="shared" si="69"/>
        <v>80694860</v>
      </c>
      <c r="G149" s="3" t="s">
        <v>23</v>
      </c>
      <c r="H149" s="2" t="s">
        <v>14</v>
      </c>
      <c r="I149" s="2" t="s">
        <v>15</v>
      </c>
      <c r="J149" s="5">
        <v>2062188</v>
      </c>
      <c r="K149" s="15">
        <v>2062188</v>
      </c>
      <c r="L149" s="15">
        <v>2085124</v>
      </c>
      <c r="M149" s="15" t="s">
        <v>16</v>
      </c>
    </row>
    <row r="150" spans="1:13" ht="30" x14ac:dyDescent="0.2">
      <c r="A150" s="2">
        <v>16</v>
      </c>
      <c r="B150" s="2">
        <v>392</v>
      </c>
      <c r="C150" s="3" t="s">
        <v>132</v>
      </c>
      <c r="D150" s="3" t="s">
        <v>175</v>
      </c>
      <c r="E150" s="2" t="str">
        <f t="shared" ref="E150" si="79">"1-20"</f>
        <v>1-20</v>
      </c>
      <c r="F150" s="2" t="str">
        <f t="shared" si="69"/>
        <v>80694860</v>
      </c>
      <c r="G150" s="3" t="s">
        <v>23</v>
      </c>
      <c r="H150" s="2" t="s">
        <v>14</v>
      </c>
      <c r="I150" s="2" t="s">
        <v>15</v>
      </c>
      <c r="J150" s="5">
        <v>1650000</v>
      </c>
      <c r="K150" s="15">
        <v>1650000</v>
      </c>
      <c r="L150" s="15">
        <v>1668352</v>
      </c>
      <c r="M150" s="15" t="s">
        <v>16</v>
      </c>
    </row>
    <row r="151" spans="1:13" ht="30" x14ac:dyDescent="0.2">
      <c r="A151" s="2">
        <v>16</v>
      </c>
      <c r="B151" s="2">
        <v>393</v>
      </c>
      <c r="C151" s="3" t="s">
        <v>132</v>
      </c>
      <c r="D151" s="3" t="s">
        <v>176</v>
      </c>
      <c r="E151" s="2" t="str">
        <f t="shared" ref="E151" si="80">"1-25"</f>
        <v>1-25</v>
      </c>
      <c r="F151" s="2" t="str">
        <f t="shared" si="69"/>
        <v>80694860</v>
      </c>
      <c r="G151" s="3" t="s">
        <v>23</v>
      </c>
      <c r="H151" s="2" t="s">
        <v>14</v>
      </c>
      <c r="I151" s="2" t="s">
        <v>15</v>
      </c>
      <c r="J151" s="5">
        <v>1230758</v>
      </c>
      <c r="K151" s="15">
        <v>1230758</v>
      </c>
      <c r="L151" s="15">
        <v>1244447</v>
      </c>
      <c r="M151" s="15" t="s">
        <v>16</v>
      </c>
    </row>
    <row r="152" spans="1:13" ht="30" x14ac:dyDescent="0.2">
      <c r="A152" s="2">
        <v>16</v>
      </c>
      <c r="B152" s="2">
        <v>394</v>
      </c>
      <c r="C152" s="3" t="s">
        <v>132</v>
      </c>
      <c r="D152" s="3" t="s">
        <v>177</v>
      </c>
      <c r="E152" s="2" t="str">
        <f t="shared" ref="E152" si="81">"1-85"</f>
        <v>1-85</v>
      </c>
      <c r="F152" s="2" t="str">
        <f t="shared" si="69"/>
        <v>80694860</v>
      </c>
      <c r="G152" s="3" t="s">
        <v>23</v>
      </c>
      <c r="H152" s="2" t="s">
        <v>14</v>
      </c>
      <c r="I152" s="2" t="s">
        <v>15</v>
      </c>
      <c r="J152" s="5">
        <v>381189</v>
      </c>
      <c r="K152" s="15">
        <v>381189</v>
      </c>
      <c r="L152" s="15">
        <v>385429</v>
      </c>
      <c r="M152" s="15" t="s">
        <v>16</v>
      </c>
    </row>
    <row r="153" spans="1:13" ht="30" x14ac:dyDescent="0.2">
      <c r="A153" s="2">
        <v>16</v>
      </c>
      <c r="B153" s="2">
        <v>395</v>
      </c>
      <c r="C153" s="3" t="s">
        <v>132</v>
      </c>
      <c r="D153" s="3" t="s">
        <v>178</v>
      </c>
      <c r="E153" s="2" t="str">
        <f t="shared" ref="E153" si="82">"1-100"</f>
        <v>1-100</v>
      </c>
      <c r="F153" s="2" t="str">
        <f t="shared" si="69"/>
        <v>80694860</v>
      </c>
      <c r="G153" s="3" t="s">
        <v>23</v>
      </c>
      <c r="H153" s="2" t="s">
        <v>14</v>
      </c>
      <c r="I153" s="2" t="s">
        <v>15</v>
      </c>
      <c r="J153" s="5">
        <v>285918</v>
      </c>
      <c r="K153" s="15">
        <v>285918</v>
      </c>
      <c r="L153" s="15">
        <v>289098</v>
      </c>
      <c r="M153" s="15" t="s">
        <v>16</v>
      </c>
    </row>
    <row r="154" spans="1:13" ht="30" x14ac:dyDescent="0.2">
      <c r="A154" s="2">
        <v>16</v>
      </c>
      <c r="B154" s="2">
        <v>396</v>
      </c>
      <c r="C154" s="3" t="s">
        <v>132</v>
      </c>
      <c r="D154" s="3" t="s">
        <v>179</v>
      </c>
      <c r="E154" s="2" t="str">
        <f t="shared" ref="E154" si="83">"1-50"</f>
        <v>1-50</v>
      </c>
      <c r="F154" s="2" t="str">
        <f t="shared" si="69"/>
        <v>80694860</v>
      </c>
      <c r="G154" s="3" t="s">
        <v>23</v>
      </c>
      <c r="H154" s="2" t="s">
        <v>14</v>
      </c>
      <c r="I154" s="2" t="s">
        <v>15</v>
      </c>
      <c r="J154" s="5">
        <v>610088</v>
      </c>
      <c r="K154" s="15">
        <v>610088</v>
      </c>
      <c r="L154" s="15">
        <v>616874</v>
      </c>
      <c r="M154" s="15" t="s">
        <v>16</v>
      </c>
    </row>
    <row r="155" spans="1:13" ht="30" x14ac:dyDescent="0.2">
      <c r="A155" s="2">
        <v>16</v>
      </c>
      <c r="B155" s="2">
        <v>397</v>
      </c>
      <c r="C155" s="3" t="s">
        <v>132</v>
      </c>
      <c r="D155" s="3" t="s">
        <v>180</v>
      </c>
      <c r="E155" s="2" t="str">
        <f t="shared" ref="E155:E157" si="84">"1-100"</f>
        <v>1-100</v>
      </c>
      <c r="F155" s="2" t="str">
        <f t="shared" si="69"/>
        <v>80694860</v>
      </c>
      <c r="G155" s="3" t="s">
        <v>23</v>
      </c>
      <c r="H155" s="2" t="s">
        <v>14</v>
      </c>
      <c r="I155" s="2" t="s">
        <v>15</v>
      </c>
      <c r="J155" s="5">
        <v>359900</v>
      </c>
      <c r="K155" s="15">
        <v>359900</v>
      </c>
      <c r="L155" s="15">
        <v>363903</v>
      </c>
      <c r="M155" s="15" t="s">
        <v>16</v>
      </c>
    </row>
    <row r="156" spans="1:13" ht="30" x14ac:dyDescent="0.2">
      <c r="A156" s="2">
        <v>16</v>
      </c>
      <c r="B156" s="2">
        <v>398</v>
      </c>
      <c r="C156" s="3" t="s">
        <v>132</v>
      </c>
      <c r="D156" s="3" t="s">
        <v>181</v>
      </c>
      <c r="E156" s="2" t="str">
        <f t="shared" si="84"/>
        <v>1-100</v>
      </c>
      <c r="F156" s="2" t="str">
        <f t="shared" si="69"/>
        <v>80694860</v>
      </c>
      <c r="G156" s="3" t="s">
        <v>23</v>
      </c>
      <c r="H156" s="2" t="s">
        <v>14</v>
      </c>
      <c r="I156" s="2" t="s">
        <v>15</v>
      </c>
      <c r="J156" s="5">
        <v>179958</v>
      </c>
      <c r="K156" s="15">
        <v>179958</v>
      </c>
      <c r="L156" s="15">
        <v>181960</v>
      </c>
      <c r="M156" s="15" t="s">
        <v>16</v>
      </c>
    </row>
    <row r="157" spans="1:13" ht="30" x14ac:dyDescent="0.2">
      <c r="A157" s="2">
        <v>16</v>
      </c>
      <c r="B157" s="2">
        <v>399</v>
      </c>
      <c r="C157" s="3" t="s">
        <v>132</v>
      </c>
      <c r="D157" s="3" t="s">
        <v>182</v>
      </c>
      <c r="E157" s="2" t="str">
        <f t="shared" si="84"/>
        <v>1-100</v>
      </c>
      <c r="F157" s="2" t="str">
        <f t="shared" si="69"/>
        <v>80694860</v>
      </c>
      <c r="G157" s="3" t="s">
        <v>23</v>
      </c>
      <c r="H157" s="2" t="s">
        <v>14</v>
      </c>
      <c r="I157" s="2" t="s">
        <v>15</v>
      </c>
      <c r="J157" s="5">
        <v>107958</v>
      </c>
      <c r="K157" s="15">
        <v>107958</v>
      </c>
      <c r="L157" s="15">
        <v>109159</v>
      </c>
      <c r="M157" s="15" t="s">
        <v>16</v>
      </c>
    </row>
    <row r="158" spans="1:13" ht="30" x14ac:dyDescent="0.2">
      <c r="A158" s="2">
        <v>16</v>
      </c>
      <c r="B158" s="2">
        <v>400</v>
      </c>
      <c r="C158" s="3" t="s">
        <v>132</v>
      </c>
      <c r="D158" s="3" t="s">
        <v>183</v>
      </c>
      <c r="E158" s="2" t="str">
        <f t="shared" ref="E158" si="85">"1-50"</f>
        <v>1-50</v>
      </c>
      <c r="F158" s="2" t="str">
        <f t="shared" si="69"/>
        <v>80694860</v>
      </c>
      <c r="G158" s="3" t="s">
        <v>23</v>
      </c>
      <c r="H158" s="2" t="s">
        <v>14</v>
      </c>
      <c r="I158" s="2" t="s">
        <v>15</v>
      </c>
      <c r="J158" s="5">
        <v>503899</v>
      </c>
      <c r="K158" s="15">
        <v>503899</v>
      </c>
      <c r="L158" s="15">
        <v>509504</v>
      </c>
      <c r="M158" s="15" t="s">
        <v>16</v>
      </c>
    </row>
    <row r="159" spans="1:13" ht="30" x14ac:dyDescent="0.2">
      <c r="A159" s="2">
        <v>16</v>
      </c>
      <c r="B159" s="2">
        <v>401</v>
      </c>
      <c r="C159" s="3" t="s">
        <v>132</v>
      </c>
      <c r="D159" s="3" t="s">
        <v>184</v>
      </c>
      <c r="E159" s="2" t="str">
        <f t="shared" ref="E159:E161" si="86">"1-100"</f>
        <v>1-100</v>
      </c>
      <c r="F159" s="2" t="str">
        <f t="shared" si="69"/>
        <v>80694860</v>
      </c>
      <c r="G159" s="3" t="s">
        <v>23</v>
      </c>
      <c r="H159" s="2" t="s">
        <v>14</v>
      </c>
      <c r="I159" s="2" t="s">
        <v>15</v>
      </c>
      <c r="J159" s="5">
        <v>359899</v>
      </c>
      <c r="K159" s="15">
        <v>359899</v>
      </c>
      <c r="L159" s="15">
        <v>363902</v>
      </c>
      <c r="M159" s="15" t="s">
        <v>16</v>
      </c>
    </row>
    <row r="160" spans="1:13" ht="30" x14ac:dyDescent="0.2">
      <c r="A160" s="2">
        <v>16</v>
      </c>
      <c r="B160" s="2">
        <v>402</v>
      </c>
      <c r="C160" s="3" t="s">
        <v>132</v>
      </c>
      <c r="D160" s="3" t="s">
        <v>185</v>
      </c>
      <c r="E160" s="2" t="str">
        <f t="shared" si="86"/>
        <v>1-100</v>
      </c>
      <c r="F160" s="2" t="str">
        <f t="shared" si="69"/>
        <v>80694860</v>
      </c>
      <c r="G160" s="3" t="s">
        <v>23</v>
      </c>
      <c r="H160" s="2" t="s">
        <v>14</v>
      </c>
      <c r="I160" s="2" t="s">
        <v>15</v>
      </c>
      <c r="J160" s="5">
        <v>215899</v>
      </c>
      <c r="K160" s="15">
        <v>215899</v>
      </c>
      <c r="L160" s="15">
        <v>218300</v>
      </c>
      <c r="M160" s="15" t="s">
        <v>16</v>
      </c>
    </row>
    <row r="161" spans="1:13" ht="30" x14ac:dyDescent="0.2">
      <c r="A161" s="2">
        <v>16</v>
      </c>
      <c r="B161" s="2">
        <v>403</v>
      </c>
      <c r="C161" s="3" t="s">
        <v>132</v>
      </c>
      <c r="D161" s="3" t="s">
        <v>186</v>
      </c>
      <c r="E161" s="2" t="str">
        <f t="shared" si="86"/>
        <v>1-100</v>
      </c>
      <c r="F161" s="2" t="str">
        <f t="shared" si="69"/>
        <v>80694860</v>
      </c>
      <c r="G161" s="3" t="s">
        <v>23</v>
      </c>
      <c r="H161" s="2" t="s">
        <v>14</v>
      </c>
      <c r="I161" s="2" t="s">
        <v>15</v>
      </c>
      <c r="J161" s="5">
        <v>71899</v>
      </c>
      <c r="K161" s="15">
        <v>71899</v>
      </c>
      <c r="L161" s="15">
        <v>72699</v>
      </c>
      <c r="M161" s="15" t="s">
        <v>16</v>
      </c>
    </row>
    <row r="162" spans="1:13" ht="30" x14ac:dyDescent="0.2">
      <c r="A162" s="2">
        <v>16</v>
      </c>
      <c r="B162" s="2">
        <v>404</v>
      </c>
      <c r="C162" s="3" t="s">
        <v>132</v>
      </c>
      <c r="D162" s="3" t="s">
        <v>187</v>
      </c>
      <c r="E162" s="2" t="str">
        <f t="shared" ref="E162:E163" si="87">"1-50"</f>
        <v>1-50</v>
      </c>
      <c r="F162" s="2" t="str">
        <f t="shared" si="69"/>
        <v>80694860</v>
      </c>
      <c r="G162" s="3" t="s">
        <v>23</v>
      </c>
      <c r="H162" s="2" t="s">
        <v>14</v>
      </c>
      <c r="I162" s="2" t="s">
        <v>15</v>
      </c>
      <c r="J162" s="5">
        <v>587900</v>
      </c>
      <c r="K162" s="15">
        <v>587900</v>
      </c>
      <c r="L162" s="15">
        <v>594439</v>
      </c>
      <c r="M162" s="15" t="s">
        <v>16</v>
      </c>
    </row>
    <row r="163" spans="1:13" ht="30" x14ac:dyDescent="0.2">
      <c r="A163" s="2">
        <v>16</v>
      </c>
      <c r="B163" s="2">
        <v>405</v>
      </c>
      <c r="C163" s="3" t="s">
        <v>132</v>
      </c>
      <c r="D163" s="3" t="s">
        <v>188</v>
      </c>
      <c r="E163" s="2" t="str">
        <f t="shared" si="87"/>
        <v>1-50</v>
      </c>
      <c r="F163" s="2" t="str">
        <f t="shared" si="69"/>
        <v>80694860</v>
      </c>
      <c r="G163" s="3" t="s">
        <v>23</v>
      </c>
      <c r="H163" s="2" t="s">
        <v>14</v>
      </c>
      <c r="I163" s="2" t="s">
        <v>15</v>
      </c>
      <c r="J163" s="5">
        <v>419900</v>
      </c>
      <c r="K163" s="15">
        <v>419900</v>
      </c>
      <c r="L163" s="15">
        <v>424570</v>
      </c>
      <c r="M163" s="15" t="s">
        <v>16</v>
      </c>
    </row>
    <row r="164" spans="1:13" ht="30" x14ac:dyDescent="0.2">
      <c r="A164" s="2">
        <v>16</v>
      </c>
      <c r="B164" s="2">
        <v>406</v>
      </c>
      <c r="C164" s="3" t="s">
        <v>132</v>
      </c>
      <c r="D164" s="3" t="s">
        <v>189</v>
      </c>
      <c r="E164" s="2" t="str">
        <f t="shared" ref="E164:E165" si="88">"1-100"</f>
        <v>1-100</v>
      </c>
      <c r="F164" s="2" t="str">
        <f t="shared" si="69"/>
        <v>80694860</v>
      </c>
      <c r="G164" s="3" t="s">
        <v>23</v>
      </c>
      <c r="H164" s="2" t="s">
        <v>14</v>
      </c>
      <c r="I164" s="2" t="s">
        <v>15</v>
      </c>
      <c r="J164" s="5">
        <v>251900</v>
      </c>
      <c r="K164" s="15">
        <v>251900</v>
      </c>
      <c r="L164" s="15">
        <v>254702</v>
      </c>
      <c r="M164" s="15" t="s">
        <v>16</v>
      </c>
    </row>
    <row r="165" spans="1:13" ht="30" x14ac:dyDescent="0.2">
      <c r="A165" s="2">
        <v>16</v>
      </c>
      <c r="B165" s="2">
        <v>407</v>
      </c>
      <c r="C165" s="3" t="s">
        <v>132</v>
      </c>
      <c r="D165" s="3" t="s">
        <v>190</v>
      </c>
      <c r="E165" s="2" t="str">
        <f t="shared" si="88"/>
        <v>1-100</v>
      </c>
      <c r="F165" s="2" t="str">
        <f t="shared" si="69"/>
        <v>80694860</v>
      </c>
      <c r="G165" s="3" t="s">
        <v>23</v>
      </c>
      <c r="H165" s="2" t="s">
        <v>14</v>
      </c>
      <c r="I165" s="2" t="s">
        <v>15</v>
      </c>
      <c r="J165" s="5">
        <v>83900</v>
      </c>
      <c r="K165" s="15">
        <v>83900</v>
      </c>
      <c r="L165" s="15">
        <v>84833</v>
      </c>
      <c r="M165" s="15" t="s">
        <v>16</v>
      </c>
    </row>
    <row r="166" spans="1:13" ht="30" x14ac:dyDescent="0.2">
      <c r="A166" s="2">
        <v>16</v>
      </c>
      <c r="B166" s="2">
        <v>408</v>
      </c>
      <c r="C166" s="3" t="s">
        <v>132</v>
      </c>
      <c r="D166" s="3" t="s">
        <v>191</v>
      </c>
      <c r="E166" s="2" t="str">
        <f t="shared" ref="E166" si="89">"1-50"</f>
        <v>1-50</v>
      </c>
      <c r="F166" s="2" t="str">
        <f t="shared" si="69"/>
        <v>80694860</v>
      </c>
      <c r="G166" s="3" t="s">
        <v>23</v>
      </c>
      <c r="H166" s="2" t="s">
        <v>14</v>
      </c>
      <c r="I166" s="2" t="s">
        <v>15</v>
      </c>
      <c r="J166" s="5">
        <v>419900</v>
      </c>
      <c r="K166" s="15">
        <v>419900</v>
      </c>
      <c r="L166" s="15">
        <v>424570</v>
      </c>
      <c r="M166" s="15" t="s">
        <v>16</v>
      </c>
    </row>
    <row r="167" spans="1:13" ht="30" x14ac:dyDescent="0.2">
      <c r="A167" s="2">
        <v>16</v>
      </c>
      <c r="B167" s="2">
        <v>409</v>
      </c>
      <c r="C167" s="3" t="s">
        <v>132</v>
      </c>
      <c r="D167" s="3" t="s">
        <v>192</v>
      </c>
      <c r="E167" s="2" t="str">
        <f t="shared" ref="E167:E169" si="90">"1-100"</f>
        <v>1-100</v>
      </c>
      <c r="F167" s="2" t="str">
        <f t="shared" si="69"/>
        <v>80694860</v>
      </c>
      <c r="G167" s="3" t="s">
        <v>23</v>
      </c>
      <c r="H167" s="2" t="s">
        <v>14</v>
      </c>
      <c r="I167" s="2" t="s">
        <v>15</v>
      </c>
      <c r="J167" s="5">
        <v>299900</v>
      </c>
      <c r="K167" s="15">
        <v>299900</v>
      </c>
      <c r="L167" s="15">
        <v>303236</v>
      </c>
      <c r="M167" s="15" t="s">
        <v>16</v>
      </c>
    </row>
    <row r="168" spans="1:13" ht="30" x14ac:dyDescent="0.2">
      <c r="A168" s="2">
        <v>16</v>
      </c>
      <c r="B168" s="2">
        <v>410</v>
      </c>
      <c r="C168" s="3" t="s">
        <v>132</v>
      </c>
      <c r="D168" s="3" t="s">
        <v>193</v>
      </c>
      <c r="E168" s="2" t="str">
        <f t="shared" si="90"/>
        <v>1-100</v>
      </c>
      <c r="F168" s="2" t="str">
        <f t="shared" si="69"/>
        <v>80694860</v>
      </c>
      <c r="G168" s="3" t="s">
        <v>23</v>
      </c>
      <c r="H168" s="2" t="s">
        <v>14</v>
      </c>
      <c r="I168" s="2" t="s">
        <v>15</v>
      </c>
      <c r="J168" s="5">
        <v>179900</v>
      </c>
      <c r="K168" s="15">
        <v>179900</v>
      </c>
      <c r="L168" s="15">
        <v>181901</v>
      </c>
      <c r="M168" s="15" t="s">
        <v>16</v>
      </c>
    </row>
    <row r="169" spans="1:13" ht="30" x14ac:dyDescent="0.2">
      <c r="A169" s="2">
        <v>16</v>
      </c>
      <c r="B169" s="2">
        <v>411</v>
      </c>
      <c r="C169" s="3" t="s">
        <v>132</v>
      </c>
      <c r="D169" s="3" t="s">
        <v>194</v>
      </c>
      <c r="E169" s="2" t="str">
        <f t="shared" si="90"/>
        <v>1-100</v>
      </c>
      <c r="F169" s="2" t="str">
        <f t="shared" si="69"/>
        <v>80694860</v>
      </c>
      <c r="G169" s="3" t="s">
        <v>23</v>
      </c>
      <c r="H169" s="2" t="s">
        <v>14</v>
      </c>
      <c r="I169" s="2" t="s">
        <v>15</v>
      </c>
      <c r="J169" s="5">
        <v>59900</v>
      </c>
      <c r="K169" s="15">
        <v>59900</v>
      </c>
      <c r="L169" s="15">
        <v>60566</v>
      </c>
      <c r="M169" s="15" t="s">
        <v>16</v>
      </c>
    </row>
    <row r="170" spans="1:13" x14ac:dyDescent="0.2">
      <c r="A170" s="2">
        <v>16</v>
      </c>
      <c r="B170" s="2">
        <v>424</v>
      </c>
      <c r="C170" s="3" t="s">
        <v>61</v>
      </c>
      <c r="D170" s="3" t="s">
        <v>195</v>
      </c>
      <c r="E170" s="2" t="str">
        <f t="shared" ref="E170:E184" si="91">"1-9"</f>
        <v>1-9</v>
      </c>
      <c r="F170" s="2" t="str">
        <f t="shared" si="69"/>
        <v>80694860</v>
      </c>
      <c r="G170" s="3" t="s">
        <v>23</v>
      </c>
      <c r="H170" s="2" t="s">
        <v>14</v>
      </c>
      <c r="I170" s="2" t="s">
        <v>15</v>
      </c>
      <c r="J170" s="5">
        <v>2080054</v>
      </c>
      <c r="K170" s="15">
        <v>2080054</v>
      </c>
      <c r="L170" s="15">
        <v>2103189</v>
      </c>
      <c r="M170" s="15" t="s">
        <v>16</v>
      </c>
    </row>
    <row r="171" spans="1:13" x14ac:dyDescent="0.2">
      <c r="A171" s="2">
        <v>16</v>
      </c>
      <c r="B171" s="2">
        <v>425</v>
      </c>
      <c r="C171" s="3" t="s">
        <v>61</v>
      </c>
      <c r="D171" s="3" t="s">
        <v>196</v>
      </c>
      <c r="E171" s="2" t="str">
        <f t="shared" si="91"/>
        <v>1-9</v>
      </c>
      <c r="F171" s="2" t="str">
        <f t="shared" si="69"/>
        <v>80694860</v>
      </c>
      <c r="G171" s="3" t="s">
        <v>23</v>
      </c>
      <c r="H171" s="2" t="s">
        <v>14</v>
      </c>
      <c r="I171" s="2" t="s">
        <v>15</v>
      </c>
      <c r="J171" s="5">
        <v>311990</v>
      </c>
      <c r="K171" s="15">
        <v>311990</v>
      </c>
      <c r="L171" s="15">
        <v>315460</v>
      </c>
      <c r="M171" s="15" t="s">
        <v>16</v>
      </c>
    </row>
    <row r="172" spans="1:13" x14ac:dyDescent="0.2">
      <c r="A172" s="2">
        <v>16</v>
      </c>
      <c r="B172" s="2">
        <v>426</v>
      </c>
      <c r="C172" s="3" t="s">
        <v>61</v>
      </c>
      <c r="D172" s="3" t="s">
        <v>197</v>
      </c>
      <c r="E172" s="2" t="str">
        <f t="shared" si="91"/>
        <v>1-9</v>
      </c>
      <c r="F172" s="2" t="str">
        <f t="shared" si="69"/>
        <v>80694860</v>
      </c>
      <c r="G172" s="3" t="s">
        <v>23</v>
      </c>
      <c r="H172" s="2" t="s">
        <v>14</v>
      </c>
      <c r="I172" s="2" t="s">
        <v>15</v>
      </c>
      <c r="J172" s="5">
        <v>2405898</v>
      </c>
      <c r="K172" s="15">
        <v>2405898</v>
      </c>
      <c r="L172" s="15">
        <v>2432657</v>
      </c>
      <c r="M172" s="15" t="s">
        <v>16</v>
      </c>
    </row>
    <row r="173" spans="1:13" x14ac:dyDescent="0.2">
      <c r="A173" s="2">
        <v>16</v>
      </c>
      <c r="B173" s="2">
        <v>427</v>
      </c>
      <c r="C173" s="3" t="s">
        <v>61</v>
      </c>
      <c r="D173" s="3" t="s">
        <v>198</v>
      </c>
      <c r="E173" s="2" t="str">
        <f t="shared" si="91"/>
        <v>1-9</v>
      </c>
      <c r="F173" s="2" t="str">
        <f t="shared" si="69"/>
        <v>80694860</v>
      </c>
      <c r="G173" s="3" t="s">
        <v>23</v>
      </c>
      <c r="H173" s="2" t="s">
        <v>14</v>
      </c>
      <c r="I173" s="2" t="s">
        <v>15</v>
      </c>
      <c r="J173" s="5">
        <v>395990</v>
      </c>
      <c r="K173" s="15">
        <v>395990</v>
      </c>
      <c r="L173" s="15">
        <v>400394</v>
      </c>
      <c r="M173" s="15" t="s">
        <v>16</v>
      </c>
    </row>
    <row r="174" spans="1:13" x14ac:dyDescent="0.2">
      <c r="A174" s="2">
        <v>16</v>
      </c>
      <c r="B174" s="2">
        <v>428</v>
      </c>
      <c r="C174" s="3" t="s">
        <v>61</v>
      </c>
      <c r="D174" s="3" t="s">
        <v>199</v>
      </c>
      <c r="E174" s="2" t="str">
        <f t="shared" si="91"/>
        <v>1-9</v>
      </c>
      <c r="F174" s="2" t="str">
        <f t="shared" si="69"/>
        <v>80694860</v>
      </c>
      <c r="G174" s="3" t="s">
        <v>23</v>
      </c>
      <c r="H174" s="2" t="s">
        <v>14</v>
      </c>
      <c r="I174" s="2" t="s">
        <v>15</v>
      </c>
      <c r="J174" s="5">
        <v>3191606</v>
      </c>
      <c r="K174" s="15">
        <v>3191606</v>
      </c>
      <c r="L174" s="15">
        <v>3227104</v>
      </c>
      <c r="M174" s="15" t="s">
        <v>16</v>
      </c>
    </row>
    <row r="175" spans="1:13" x14ac:dyDescent="0.2">
      <c r="A175" s="2">
        <v>16</v>
      </c>
      <c r="B175" s="2">
        <v>429</v>
      </c>
      <c r="C175" s="3" t="s">
        <v>61</v>
      </c>
      <c r="D175" s="3" t="s">
        <v>200</v>
      </c>
      <c r="E175" s="2" t="str">
        <f t="shared" si="91"/>
        <v>1-9</v>
      </c>
      <c r="F175" s="2" t="str">
        <f t="shared" si="69"/>
        <v>80694860</v>
      </c>
      <c r="G175" s="3" t="s">
        <v>23</v>
      </c>
      <c r="H175" s="2" t="s">
        <v>14</v>
      </c>
      <c r="I175" s="2" t="s">
        <v>15</v>
      </c>
      <c r="J175" s="5">
        <v>797894</v>
      </c>
      <c r="K175" s="15">
        <v>797894</v>
      </c>
      <c r="L175" s="15">
        <v>806768</v>
      </c>
      <c r="M175" s="15" t="s">
        <v>16</v>
      </c>
    </row>
    <row r="176" spans="1:13" x14ac:dyDescent="0.2">
      <c r="A176" s="2">
        <v>16</v>
      </c>
      <c r="B176" s="2">
        <v>430</v>
      </c>
      <c r="C176" s="3" t="s">
        <v>61</v>
      </c>
      <c r="D176" s="3" t="s">
        <v>201</v>
      </c>
      <c r="E176" s="2" t="str">
        <f t="shared" si="91"/>
        <v>1-9</v>
      </c>
      <c r="F176" s="2" t="str">
        <f t="shared" si="69"/>
        <v>80694860</v>
      </c>
      <c r="G176" s="3" t="s">
        <v>23</v>
      </c>
      <c r="H176" s="2" t="s">
        <v>14</v>
      </c>
      <c r="I176" s="2" t="s">
        <v>15</v>
      </c>
      <c r="J176" s="5">
        <v>189990</v>
      </c>
      <c r="K176" s="15">
        <v>189990</v>
      </c>
      <c r="L176" s="15">
        <v>192103</v>
      </c>
      <c r="M176" s="15" t="s">
        <v>16</v>
      </c>
    </row>
    <row r="177" spans="1:13" x14ac:dyDescent="0.2">
      <c r="A177" s="2">
        <v>16</v>
      </c>
      <c r="B177" s="2">
        <v>431</v>
      </c>
      <c r="C177" s="3" t="s">
        <v>61</v>
      </c>
      <c r="D177" s="3" t="s">
        <v>202</v>
      </c>
      <c r="E177" s="2" t="str">
        <f t="shared" si="91"/>
        <v>1-9</v>
      </c>
      <c r="F177" s="2" t="str">
        <f t="shared" si="69"/>
        <v>80694860</v>
      </c>
      <c r="G177" s="3" t="s">
        <v>23</v>
      </c>
      <c r="H177" s="2" t="s">
        <v>14</v>
      </c>
      <c r="I177" s="2" t="s">
        <v>15</v>
      </c>
      <c r="J177" s="5">
        <v>22790</v>
      </c>
      <c r="K177" s="15">
        <v>22790</v>
      </c>
      <c r="L177" s="15">
        <v>23043</v>
      </c>
      <c r="M177" s="15" t="s">
        <v>16</v>
      </c>
    </row>
    <row r="178" spans="1:13" x14ac:dyDescent="0.2">
      <c r="A178" s="2">
        <v>16</v>
      </c>
      <c r="B178" s="2">
        <v>432</v>
      </c>
      <c r="C178" s="3" t="s">
        <v>61</v>
      </c>
      <c r="D178" s="3" t="s">
        <v>203</v>
      </c>
      <c r="E178" s="2" t="str">
        <f t="shared" si="91"/>
        <v>1-9</v>
      </c>
      <c r="F178" s="2" t="str">
        <f t="shared" si="69"/>
        <v>80694860</v>
      </c>
      <c r="G178" s="3" t="s">
        <v>23</v>
      </c>
      <c r="H178" s="2" t="s">
        <v>14</v>
      </c>
      <c r="I178" s="2" t="s">
        <v>15</v>
      </c>
      <c r="J178" s="5">
        <v>600737</v>
      </c>
      <c r="K178" s="15">
        <v>600737</v>
      </c>
      <c r="L178" s="15">
        <v>607419</v>
      </c>
      <c r="M178" s="15" t="s">
        <v>16</v>
      </c>
    </row>
    <row r="179" spans="1:13" x14ac:dyDescent="0.2">
      <c r="A179" s="2">
        <v>16</v>
      </c>
      <c r="B179" s="2">
        <v>433</v>
      </c>
      <c r="C179" s="3" t="s">
        <v>61</v>
      </c>
      <c r="D179" s="3" t="s">
        <v>204</v>
      </c>
      <c r="E179" s="2" t="str">
        <f t="shared" si="91"/>
        <v>1-9</v>
      </c>
      <c r="F179" s="2" t="str">
        <f t="shared" si="69"/>
        <v>80694860</v>
      </c>
      <c r="G179" s="3" t="s">
        <v>23</v>
      </c>
      <c r="H179" s="2" t="s">
        <v>14</v>
      </c>
      <c r="I179" s="2" t="s">
        <v>15</v>
      </c>
      <c r="J179" s="5">
        <v>88062</v>
      </c>
      <c r="K179" s="15">
        <v>88062</v>
      </c>
      <c r="L179" s="15">
        <v>89041</v>
      </c>
      <c r="M179" s="15" t="s">
        <v>16</v>
      </c>
    </row>
    <row r="180" spans="1:13" x14ac:dyDescent="0.2">
      <c r="A180" s="2">
        <v>16</v>
      </c>
      <c r="B180" s="2">
        <v>434</v>
      </c>
      <c r="C180" s="3" t="s">
        <v>61</v>
      </c>
      <c r="D180" s="3" t="s">
        <v>205</v>
      </c>
      <c r="E180" s="2" t="str">
        <f t="shared" si="91"/>
        <v>1-9</v>
      </c>
      <c r="F180" s="2" t="str">
        <f t="shared" si="69"/>
        <v>80694860</v>
      </c>
      <c r="G180" s="3" t="s">
        <v>23</v>
      </c>
      <c r="H180" s="2" t="s">
        <v>14</v>
      </c>
      <c r="I180" s="2" t="s">
        <v>15</v>
      </c>
      <c r="J180" s="5">
        <v>995547</v>
      </c>
      <c r="K180" s="15">
        <v>995547</v>
      </c>
      <c r="L180" s="15">
        <v>1006620</v>
      </c>
      <c r="M180" s="15" t="s">
        <v>16</v>
      </c>
    </row>
    <row r="181" spans="1:13" x14ac:dyDescent="0.2">
      <c r="A181" s="2">
        <v>16</v>
      </c>
      <c r="B181" s="2">
        <v>435</v>
      </c>
      <c r="C181" s="3" t="s">
        <v>61</v>
      </c>
      <c r="D181" s="3" t="s">
        <v>206</v>
      </c>
      <c r="E181" s="2" t="str">
        <f t="shared" si="91"/>
        <v>1-9</v>
      </c>
      <c r="F181" s="2" t="str">
        <f t="shared" si="69"/>
        <v>80694860</v>
      </c>
      <c r="G181" s="3" t="s">
        <v>23</v>
      </c>
      <c r="H181" s="2" t="s">
        <v>14</v>
      </c>
      <c r="I181" s="2" t="s">
        <v>15</v>
      </c>
      <c r="J181" s="5">
        <v>159430</v>
      </c>
      <c r="K181" s="15">
        <v>159430</v>
      </c>
      <c r="L181" s="15">
        <v>161203</v>
      </c>
      <c r="M181" s="15" t="s">
        <v>16</v>
      </c>
    </row>
    <row r="182" spans="1:13" x14ac:dyDescent="0.2">
      <c r="A182" s="2">
        <v>16</v>
      </c>
      <c r="B182" s="2">
        <v>436</v>
      </c>
      <c r="C182" s="3" t="s">
        <v>61</v>
      </c>
      <c r="D182" s="3" t="s">
        <v>207</v>
      </c>
      <c r="E182" s="2" t="str">
        <f t="shared" si="91"/>
        <v>1-9</v>
      </c>
      <c r="F182" s="2" t="str">
        <f t="shared" si="69"/>
        <v>80694860</v>
      </c>
      <c r="G182" s="3" t="s">
        <v>23</v>
      </c>
      <c r="H182" s="2" t="s">
        <v>14</v>
      </c>
      <c r="I182" s="2" t="s">
        <v>15</v>
      </c>
      <c r="J182" s="5">
        <v>1196698</v>
      </c>
      <c r="K182" s="15">
        <v>1196698</v>
      </c>
      <c r="L182" s="15">
        <v>1210008</v>
      </c>
      <c r="M182" s="15" t="s">
        <v>16</v>
      </c>
    </row>
    <row r="183" spans="1:13" x14ac:dyDescent="0.2">
      <c r="A183" s="2">
        <v>16</v>
      </c>
      <c r="B183" s="2">
        <v>437</v>
      </c>
      <c r="C183" s="3" t="s">
        <v>61</v>
      </c>
      <c r="D183" s="3" t="s">
        <v>208</v>
      </c>
      <c r="E183" s="2" t="str">
        <f t="shared" si="91"/>
        <v>1-9</v>
      </c>
      <c r="F183" s="2" t="str">
        <f t="shared" si="69"/>
        <v>80694860</v>
      </c>
      <c r="G183" s="3" t="s">
        <v>23</v>
      </c>
      <c r="H183" s="2" t="s">
        <v>14</v>
      </c>
      <c r="I183" s="2" t="s">
        <v>15</v>
      </c>
      <c r="J183" s="5">
        <v>227990</v>
      </c>
      <c r="K183" s="15">
        <v>227990</v>
      </c>
      <c r="L183" s="15">
        <v>230526</v>
      </c>
      <c r="M183" s="15" t="s">
        <v>16</v>
      </c>
    </row>
    <row r="184" spans="1:13" x14ac:dyDescent="0.2">
      <c r="A184" s="2">
        <v>16</v>
      </c>
      <c r="B184" s="2">
        <v>438</v>
      </c>
      <c r="C184" s="3" t="s">
        <v>61</v>
      </c>
      <c r="D184" s="3" t="s">
        <v>209</v>
      </c>
      <c r="E184" s="2" t="str">
        <f t="shared" si="91"/>
        <v>1-9</v>
      </c>
      <c r="F184" s="2" t="str">
        <f t="shared" si="69"/>
        <v>80694860</v>
      </c>
      <c r="G184" s="3" t="s">
        <v>23</v>
      </c>
      <c r="H184" s="2" t="s">
        <v>14</v>
      </c>
      <c r="I184" s="2" t="s">
        <v>15</v>
      </c>
      <c r="J184" s="5">
        <v>171796</v>
      </c>
      <c r="K184" s="15">
        <v>171796</v>
      </c>
      <c r="L184" s="15">
        <v>173707</v>
      </c>
      <c r="M184" s="15" t="s">
        <v>16</v>
      </c>
    </row>
    <row r="185" spans="1:13" ht="30" x14ac:dyDescent="0.2">
      <c r="A185" s="2">
        <v>17</v>
      </c>
      <c r="B185" s="2">
        <v>61</v>
      </c>
      <c r="C185" s="3" t="s">
        <v>19</v>
      </c>
      <c r="D185" s="3" t="s">
        <v>210</v>
      </c>
      <c r="E185" s="2" t="str">
        <f t="shared" ref="E185" si="92">"20-500"</f>
        <v>20-500</v>
      </c>
      <c r="F185" s="2" t="str">
        <f t="shared" si="69"/>
        <v>80694860</v>
      </c>
      <c r="G185" s="3" t="s">
        <v>23</v>
      </c>
      <c r="H185" s="2" t="s">
        <v>14</v>
      </c>
      <c r="I185" s="2" t="s">
        <v>15</v>
      </c>
      <c r="J185" s="5">
        <v>121885</v>
      </c>
      <c r="K185" s="15">
        <v>121885</v>
      </c>
      <c r="L185" s="15">
        <v>123241</v>
      </c>
      <c r="M185" s="15" t="s">
        <v>16</v>
      </c>
    </row>
    <row r="186" spans="1:13" ht="30" x14ac:dyDescent="0.2">
      <c r="A186" s="2">
        <v>17</v>
      </c>
      <c r="B186" s="2">
        <v>114</v>
      </c>
      <c r="C186" s="3" t="s">
        <v>13</v>
      </c>
      <c r="D186" s="3" t="s">
        <v>211</v>
      </c>
      <c r="E186" s="2" t="str">
        <f t="shared" ref="E186:E189" si="93">"1-1000"</f>
        <v>1-1000</v>
      </c>
      <c r="F186" s="2" t="str">
        <f t="shared" si="69"/>
        <v>80694860</v>
      </c>
      <c r="G186" s="3" t="s">
        <v>23</v>
      </c>
      <c r="H186" s="2" t="s">
        <v>14</v>
      </c>
      <c r="I186" s="2" t="s">
        <v>15</v>
      </c>
      <c r="J186" s="5">
        <v>90526</v>
      </c>
      <c r="K186" s="15">
        <v>90526</v>
      </c>
      <c r="L186" s="15">
        <v>91533</v>
      </c>
      <c r="M186" s="15" t="s">
        <v>16</v>
      </c>
    </row>
    <row r="187" spans="1:13" ht="30" x14ac:dyDescent="0.2">
      <c r="A187" s="2">
        <v>17</v>
      </c>
      <c r="B187" s="2">
        <v>115</v>
      </c>
      <c r="C187" s="3" t="s">
        <v>13</v>
      </c>
      <c r="D187" s="3" t="s">
        <v>212</v>
      </c>
      <c r="E187" s="2" t="str">
        <f t="shared" si="93"/>
        <v>1-1000</v>
      </c>
      <c r="F187" s="2" t="str">
        <f t="shared" si="69"/>
        <v>80694860</v>
      </c>
      <c r="G187" s="3" t="s">
        <v>23</v>
      </c>
      <c r="H187" s="2" t="s">
        <v>14</v>
      </c>
      <c r="I187" s="2" t="s">
        <v>15</v>
      </c>
      <c r="J187" s="5">
        <v>155326</v>
      </c>
      <c r="K187" s="15">
        <v>155326</v>
      </c>
      <c r="L187" s="15">
        <v>157054</v>
      </c>
      <c r="M187" s="15" t="s">
        <v>16</v>
      </c>
    </row>
    <row r="188" spans="1:13" ht="30" x14ac:dyDescent="0.2">
      <c r="A188" s="2">
        <v>17</v>
      </c>
      <c r="B188" s="2">
        <v>116</v>
      </c>
      <c r="C188" s="3" t="s">
        <v>13</v>
      </c>
      <c r="D188" s="3" t="s">
        <v>213</v>
      </c>
      <c r="E188" s="2" t="str">
        <f t="shared" si="93"/>
        <v>1-1000</v>
      </c>
      <c r="F188" s="2" t="str">
        <f t="shared" si="69"/>
        <v>80694860</v>
      </c>
      <c r="G188" s="3" t="s">
        <v>23</v>
      </c>
      <c r="H188" s="2" t="s">
        <v>14</v>
      </c>
      <c r="I188" s="2" t="s">
        <v>15</v>
      </c>
      <c r="J188" s="5">
        <v>187150</v>
      </c>
      <c r="K188" s="15">
        <v>187150</v>
      </c>
      <c r="L188" s="15">
        <v>189232</v>
      </c>
      <c r="M188" s="15" t="s">
        <v>16</v>
      </c>
    </row>
    <row r="189" spans="1:13" ht="30" x14ac:dyDescent="0.2">
      <c r="A189" s="2">
        <v>17</v>
      </c>
      <c r="B189" s="2">
        <v>117</v>
      </c>
      <c r="C189" s="3" t="s">
        <v>13</v>
      </c>
      <c r="D189" s="3" t="s">
        <v>214</v>
      </c>
      <c r="E189" s="2" t="str">
        <f t="shared" si="93"/>
        <v>1-1000</v>
      </c>
      <c r="F189" s="2" t="str">
        <f t="shared" si="69"/>
        <v>80694860</v>
      </c>
      <c r="G189" s="3" t="s">
        <v>23</v>
      </c>
      <c r="H189" s="2" t="s">
        <v>14</v>
      </c>
      <c r="I189" s="2" t="s">
        <v>15</v>
      </c>
      <c r="J189" s="5">
        <v>31429</v>
      </c>
      <c r="K189" s="15">
        <v>31429</v>
      </c>
      <c r="L189" s="15">
        <v>31779</v>
      </c>
      <c r="M189" s="15" t="s">
        <v>16</v>
      </c>
    </row>
    <row r="190" spans="1:13" ht="30" x14ac:dyDescent="0.2">
      <c r="A190" s="2">
        <v>18</v>
      </c>
      <c r="B190" s="2">
        <v>65</v>
      </c>
      <c r="C190" s="3" t="s">
        <v>19</v>
      </c>
      <c r="D190" s="3" t="s">
        <v>215</v>
      </c>
      <c r="E190" s="2" t="str">
        <f t="shared" ref="E190" si="94">"10-600"</f>
        <v>10-600</v>
      </c>
      <c r="F190" s="2" t="str">
        <f t="shared" si="69"/>
        <v>80694860</v>
      </c>
      <c r="G190" s="3" t="s">
        <v>23</v>
      </c>
      <c r="H190" s="2" t="s">
        <v>14</v>
      </c>
      <c r="I190" s="2" t="s">
        <v>15</v>
      </c>
      <c r="J190" s="5">
        <v>81564</v>
      </c>
      <c r="K190" s="15">
        <v>81564</v>
      </c>
      <c r="L190" s="15">
        <v>82471</v>
      </c>
      <c r="M190" s="15" t="s">
        <v>16</v>
      </c>
    </row>
    <row r="191" spans="1:13" x14ac:dyDescent="0.2">
      <c r="A191" s="2">
        <v>19</v>
      </c>
      <c r="B191" s="2">
        <v>16</v>
      </c>
      <c r="C191" s="3" t="s">
        <v>21</v>
      </c>
      <c r="D191" s="3" t="s">
        <v>216</v>
      </c>
      <c r="E191" s="2" t="str">
        <f t="shared" ref="E191" si="95">"1-10"</f>
        <v>1-10</v>
      </c>
      <c r="F191" s="2" t="str">
        <f t="shared" si="69"/>
        <v>80694860</v>
      </c>
      <c r="G191" s="3" t="s">
        <v>23</v>
      </c>
      <c r="H191" s="2" t="s">
        <v>14</v>
      </c>
      <c r="I191" s="2" t="s">
        <v>15</v>
      </c>
      <c r="J191" s="5">
        <v>362284</v>
      </c>
      <c r="K191" s="15">
        <v>362284</v>
      </c>
      <c r="L191" s="15">
        <v>366313</v>
      </c>
      <c r="M191" s="15" t="s">
        <v>16</v>
      </c>
    </row>
    <row r="192" spans="1:13" x14ac:dyDescent="0.2">
      <c r="A192" s="2">
        <v>19</v>
      </c>
      <c r="B192" s="2">
        <v>17</v>
      </c>
      <c r="C192" s="3" t="s">
        <v>21</v>
      </c>
      <c r="D192" s="3" t="s">
        <v>216</v>
      </c>
      <c r="E192" s="2" t="str">
        <f t="shared" ref="E192" si="96">"11-20"</f>
        <v>11-20</v>
      </c>
      <c r="F192" s="2" t="str">
        <f t="shared" si="69"/>
        <v>80694860</v>
      </c>
      <c r="G192" s="3" t="s">
        <v>23</v>
      </c>
      <c r="H192" s="2" t="s">
        <v>14</v>
      </c>
      <c r="I192" s="2" t="s">
        <v>15</v>
      </c>
      <c r="J192" s="5">
        <v>321351</v>
      </c>
      <c r="K192" s="15">
        <v>321351</v>
      </c>
      <c r="L192" s="15" t="s">
        <v>16</v>
      </c>
      <c r="M192" s="15">
        <v>324597</v>
      </c>
    </row>
    <row r="193" spans="1:13" ht="30" x14ac:dyDescent="0.2">
      <c r="A193" s="2">
        <v>19</v>
      </c>
      <c r="B193" s="2">
        <v>18</v>
      </c>
      <c r="C193" s="3" t="s">
        <v>21</v>
      </c>
      <c r="D193" s="3" t="s">
        <v>217</v>
      </c>
      <c r="E193" s="2" t="str">
        <f t="shared" ref="E193" si="97">"1-10"</f>
        <v>1-10</v>
      </c>
      <c r="F193" s="2" t="str">
        <f t="shared" si="69"/>
        <v>80694860</v>
      </c>
      <c r="G193" s="3" t="s">
        <v>23</v>
      </c>
      <c r="H193" s="2" t="s">
        <v>14</v>
      </c>
      <c r="I193" s="2" t="s">
        <v>15</v>
      </c>
      <c r="J193" s="5">
        <v>89766</v>
      </c>
      <c r="K193" s="15">
        <v>89766</v>
      </c>
      <c r="L193" s="15">
        <v>90764</v>
      </c>
      <c r="M193" s="15" t="s">
        <v>16</v>
      </c>
    </row>
    <row r="194" spans="1:13" ht="30" x14ac:dyDescent="0.2">
      <c r="A194" s="2">
        <v>19</v>
      </c>
      <c r="B194" s="2">
        <v>19</v>
      </c>
      <c r="C194" s="3" t="s">
        <v>21</v>
      </c>
      <c r="D194" s="3" t="s">
        <v>217</v>
      </c>
      <c r="E194" s="2" t="str">
        <f t="shared" ref="E194" si="98">"11-20"</f>
        <v>11-20</v>
      </c>
      <c r="F194" s="2" t="str">
        <f t="shared" ref="F194:F236" si="99">"80694860"</f>
        <v>80694860</v>
      </c>
      <c r="G194" s="3" t="s">
        <v>23</v>
      </c>
      <c r="H194" s="2" t="s">
        <v>14</v>
      </c>
      <c r="I194" s="2" t="s">
        <v>15</v>
      </c>
      <c r="J194" s="5">
        <v>79533</v>
      </c>
      <c r="K194" s="15">
        <v>79533</v>
      </c>
      <c r="L194" s="15" t="s">
        <v>16</v>
      </c>
      <c r="M194" s="15">
        <v>80336</v>
      </c>
    </row>
    <row r="195" spans="1:13" x14ac:dyDescent="0.2">
      <c r="A195" s="2">
        <v>19</v>
      </c>
      <c r="B195" s="2">
        <v>20</v>
      </c>
      <c r="C195" s="3" t="s">
        <v>21</v>
      </c>
      <c r="D195" s="3" t="s">
        <v>218</v>
      </c>
      <c r="E195" s="2" t="str">
        <f t="shared" ref="E195:E200" si="100">"1-40"</f>
        <v>1-40</v>
      </c>
      <c r="F195" s="2" t="str">
        <f t="shared" si="99"/>
        <v>80694860</v>
      </c>
      <c r="G195" s="3" t="s">
        <v>23</v>
      </c>
      <c r="H195" s="2" t="s">
        <v>14</v>
      </c>
      <c r="I195" s="2" t="s">
        <v>15</v>
      </c>
      <c r="J195" s="5">
        <v>643701</v>
      </c>
      <c r="K195" s="15">
        <v>643701</v>
      </c>
      <c r="L195" s="15">
        <v>650860</v>
      </c>
      <c r="M195" s="15" t="s">
        <v>16</v>
      </c>
    </row>
    <row r="196" spans="1:13" ht="30" x14ac:dyDescent="0.2">
      <c r="A196" s="2">
        <v>19</v>
      </c>
      <c r="B196" s="2">
        <v>21</v>
      </c>
      <c r="C196" s="3" t="s">
        <v>21</v>
      </c>
      <c r="D196" s="3" t="s">
        <v>219</v>
      </c>
      <c r="E196" s="2" t="str">
        <f t="shared" si="100"/>
        <v>1-40</v>
      </c>
      <c r="F196" s="2" t="str">
        <f t="shared" si="99"/>
        <v>80694860</v>
      </c>
      <c r="G196" s="3" t="s">
        <v>23</v>
      </c>
      <c r="H196" s="2" t="s">
        <v>14</v>
      </c>
      <c r="I196" s="2" t="s">
        <v>15</v>
      </c>
      <c r="J196" s="5">
        <v>189950</v>
      </c>
      <c r="K196" s="15">
        <v>189950</v>
      </c>
      <c r="L196" s="15">
        <v>192063</v>
      </c>
      <c r="M196" s="15" t="s">
        <v>16</v>
      </c>
    </row>
    <row r="197" spans="1:13" ht="30" x14ac:dyDescent="0.2">
      <c r="A197" s="2">
        <v>19</v>
      </c>
      <c r="B197" s="2">
        <v>22</v>
      </c>
      <c r="C197" s="3" t="s">
        <v>21</v>
      </c>
      <c r="D197" s="3" t="s">
        <v>220</v>
      </c>
      <c r="E197" s="2" t="str">
        <f t="shared" si="100"/>
        <v>1-40</v>
      </c>
      <c r="F197" s="2" t="str">
        <f t="shared" si="99"/>
        <v>80694860</v>
      </c>
      <c r="G197" s="3" t="s">
        <v>23</v>
      </c>
      <c r="H197" s="2" t="s">
        <v>14</v>
      </c>
      <c r="I197" s="2" t="s">
        <v>15</v>
      </c>
      <c r="J197" s="5">
        <v>212200</v>
      </c>
      <c r="K197" s="15">
        <v>212200</v>
      </c>
      <c r="L197" s="15">
        <v>214560</v>
      </c>
      <c r="M197" s="15" t="s">
        <v>16</v>
      </c>
    </row>
    <row r="198" spans="1:13" x14ac:dyDescent="0.2">
      <c r="A198" s="2">
        <v>19</v>
      </c>
      <c r="B198" s="2">
        <v>23</v>
      </c>
      <c r="C198" s="3" t="s">
        <v>21</v>
      </c>
      <c r="D198" s="3" t="s">
        <v>221</v>
      </c>
      <c r="E198" s="2" t="str">
        <f t="shared" si="100"/>
        <v>1-40</v>
      </c>
      <c r="F198" s="2" t="str">
        <f t="shared" si="99"/>
        <v>80694860</v>
      </c>
      <c r="G198" s="3" t="s">
        <v>23</v>
      </c>
      <c r="H198" s="2" t="s">
        <v>14</v>
      </c>
      <c r="I198" s="2" t="s">
        <v>15</v>
      </c>
      <c r="J198" s="5">
        <v>644724</v>
      </c>
      <c r="K198" s="15">
        <v>644724</v>
      </c>
      <c r="L198" s="15">
        <v>651895</v>
      </c>
      <c r="M198" s="15" t="s">
        <v>16</v>
      </c>
    </row>
    <row r="199" spans="1:13" ht="30" x14ac:dyDescent="0.2">
      <c r="A199" s="2">
        <v>19</v>
      </c>
      <c r="B199" s="2">
        <v>24</v>
      </c>
      <c r="C199" s="3" t="s">
        <v>21</v>
      </c>
      <c r="D199" s="3" t="s">
        <v>222</v>
      </c>
      <c r="E199" s="2" t="str">
        <f t="shared" si="100"/>
        <v>1-40</v>
      </c>
      <c r="F199" s="2" t="str">
        <f t="shared" si="99"/>
        <v>80694860</v>
      </c>
      <c r="G199" s="3" t="s">
        <v>23</v>
      </c>
      <c r="H199" s="2" t="s">
        <v>14</v>
      </c>
      <c r="I199" s="2" t="s">
        <v>15</v>
      </c>
      <c r="J199" s="5">
        <v>191486</v>
      </c>
      <c r="K199" s="15">
        <v>191486</v>
      </c>
      <c r="L199" s="15">
        <v>193616</v>
      </c>
      <c r="M199" s="15" t="s">
        <v>16</v>
      </c>
    </row>
    <row r="200" spans="1:13" ht="30" x14ac:dyDescent="0.2">
      <c r="A200" s="2">
        <v>19</v>
      </c>
      <c r="B200" s="2">
        <v>25</v>
      </c>
      <c r="C200" s="3" t="s">
        <v>21</v>
      </c>
      <c r="D200" s="3" t="s">
        <v>223</v>
      </c>
      <c r="E200" s="2" t="str">
        <f t="shared" si="100"/>
        <v>1-40</v>
      </c>
      <c r="F200" s="2" t="str">
        <f t="shared" si="99"/>
        <v>80694860</v>
      </c>
      <c r="G200" s="3" t="s">
        <v>23</v>
      </c>
      <c r="H200" s="2" t="s">
        <v>14</v>
      </c>
      <c r="I200" s="2" t="s">
        <v>15</v>
      </c>
      <c r="J200" s="5">
        <v>297700</v>
      </c>
      <c r="K200" s="15">
        <v>297700</v>
      </c>
      <c r="L200" s="15">
        <v>301011</v>
      </c>
      <c r="M200" s="15" t="s">
        <v>16</v>
      </c>
    </row>
    <row r="201" spans="1:13" ht="30" x14ac:dyDescent="0.2">
      <c r="A201" s="2">
        <v>19</v>
      </c>
      <c r="B201" s="2">
        <v>26</v>
      </c>
      <c r="C201" s="3" t="s">
        <v>21</v>
      </c>
      <c r="D201" s="3" t="s">
        <v>224</v>
      </c>
      <c r="E201" s="2" t="str">
        <f t="shared" ref="E201:E206" si="101">"5-40"</f>
        <v>5-40</v>
      </c>
      <c r="F201" s="2" t="str">
        <f t="shared" si="99"/>
        <v>80694860</v>
      </c>
      <c r="G201" s="3" t="s">
        <v>23</v>
      </c>
      <c r="H201" s="2" t="s">
        <v>14</v>
      </c>
      <c r="I201" s="2" t="s">
        <v>15</v>
      </c>
      <c r="J201" s="5">
        <v>117806</v>
      </c>
      <c r="K201" s="15">
        <v>117806</v>
      </c>
      <c r="L201" s="15">
        <v>119116</v>
      </c>
      <c r="M201" s="15" t="s">
        <v>16</v>
      </c>
    </row>
    <row r="202" spans="1:13" x14ac:dyDescent="0.2">
      <c r="A202" s="2">
        <v>19</v>
      </c>
      <c r="B202" s="2">
        <v>27</v>
      </c>
      <c r="C202" s="3" t="s">
        <v>21</v>
      </c>
      <c r="D202" s="3" t="s">
        <v>225</v>
      </c>
      <c r="E202" s="2" t="str">
        <f t="shared" si="101"/>
        <v>5-40</v>
      </c>
      <c r="F202" s="2" t="str">
        <f t="shared" si="99"/>
        <v>80694860</v>
      </c>
      <c r="G202" s="3" t="s">
        <v>23</v>
      </c>
      <c r="H202" s="2" t="s">
        <v>14</v>
      </c>
      <c r="I202" s="2" t="s">
        <v>15</v>
      </c>
      <c r="J202" s="5">
        <v>394929</v>
      </c>
      <c r="K202" s="15">
        <v>394929</v>
      </c>
      <c r="L202" s="15">
        <v>399322</v>
      </c>
      <c r="M202" s="15" t="s">
        <v>16</v>
      </c>
    </row>
    <row r="203" spans="1:13" x14ac:dyDescent="0.2">
      <c r="A203" s="2">
        <v>19</v>
      </c>
      <c r="B203" s="2">
        <v>28</v>
      </c>
      <c r="C203" s="3" t="s">
        <v>21</v>
      </c>
      <c r="D203" s="3" t="s">
        <v>226</v>
      </c>
      <c r="E203" s="2" t="str">
        <f t="shared" si="101"/>
        <v>5-40</v>
      </c>
      <c r="F203" s="2" t="str">
        <f t="shared" si="99"/>
        <v>80694860</v>
      </c>
      <c r="G203" s="3" t="s">
        <v>23</v>
      </c>
      <c r="H203" s="2" t="s">
        <v>14</v>
      </c>
      <c r="I203" s="2" t="s">
        <v>15</v>
      </c>
      <c r="J203" s="5">
        <v>298224</v>
      </c>
      <c r="K203" s="15">
        <v>298224</v>
      </c>
      <c r="L203" s="15">
        <v>301541</v>
      </c>
      <c r="M203" s="15" t="s">
        <v>16</v>
      </c>
    </row>
    <row r="204" spans="1:13" ht="30" x14ac:dyDescent="0.2">
      <c r="A204" s="2">
        <v>19</v>
      </c>
      <c r="B204" s="2">
        <v>29</v>
      </c>
      <c r="C204" s="3" t="s">
        <v>21</v>
      </c>
      <c r="D204" s="3" t="s">
        <v>227</v>
      </c>
      <c r="E204" s="2" t="str">
        <f t="shared" si="101"/>
        <v>5-40</v>
      </c>
      <c r="F204" s="2" t="str">
        <f t="shared" si="99"/>
        <v>80694860</v>
      </c>
      <c r="G204" s="3" t="s">
        <v>23</v>
      </c>
      <c r="H204" s="2" t="s">
        <v>14</v>
      </c>
      <c r="I204" s="2" t="s">
        <v>15</v>
      </c>
      <c r="J204" s="5">
        <v>73290</v>
      </c>
      <c r="K204" s="15">
        <v>73290</v>
      </c>
      <c r="L204" s="15">
        <v>74105</v>
      </c>
      <c r="M204" s="15" t="s">
        <v>16</v>
      </c>
    </row>
    <row r="205" spans="1:13" x14ac:dyDescent="0.2">
      <c r="A205" s="2">
        <v>19</v>
      </c>
      <c r="B205" s="2">
        <v>30</v>
      </c>
      <c r="C205" s="3" t="s">
        <v>21</v>
      </c>
      <c r="D205" s="3" t="s">
        <v>228</v>
      </c>
      <c r="E205" s="2" t="str">
        <f t="shared" si="101"/>
        <v>5-40</v>
      </c>
      <c r="F205" s="2" t="str">
        <f t="shared" si="99"/>
        <v>80694860</v>
      </c>
      <c r="G205" s="3" t="s">
        <v>23</v>
      </c>
      <c r="H205" s="2" t="s">
        <v>14</v>
      </c>
      <c r="I205" s="2" t="s">
        <v>15</v>
      </c>
      <c r="J205" s="5">
        <v>520901</v>
      </c>
      <c r="K205" s="15">
        <v>520901</v>
      </c>
      <c r="L205" s="15">
        <v>526695</v>
      </c>
      <c r="M205" s="15" t="s">
        <v>16</v>
      </c>
    </row>
    <row r="206" spans="1:13" x14ac:dyDescent="0.2">
      <c r="A206" s="2">
        <v>19</v>
      </c>
      <c r="B206" s="2">
        <v>31</v>
      </c>
      <c r="C206" s="3" t="s">
        <v>21</v>
      </c>
      <c r="D206" s="3" t="s">
        <v>229</v>
      </c>
      <c r="E206" s="2" t="str">
        <f t="shared" si="101"/>
        <v>5-40</v>
      </c>
      <c r="F206" s="2" t="str">
        <f t="shared" si="99"/>
        <v>80694860</v>
      </c>
      <c r="G206" s="3" t="s">
        <v>23</v>
      </c>
      <c r="H206" s="2" t="s">
        <v>14</v>
      </c>
      <c r="I206" s="2" t="s">
        <v>15</v>
      </c>
      <c r="J206" s="5">
        <v>154446</v>
      </c>
      <c r="K206" s="15">
        <v>154446</v>
      </c>
      <c r="L206" s="15">
        <v>156164</v>
      </c>
      <c r="M206" s="15" t="s">
        <v>16</v>
      </c>
    </row>
    <row r="207" spans="1:13" ht="30" x14ac:dyDescent="0.2">
      <c r="A207" s="2">
        <v>19</v>
      </c>
      <c r="B207" s="2">
        <v>32</v>
      </c>
      <c r="C207" s="3" t="s">
        <v>21</v>
      </c>
      <c r="D207" s="3" t="s">
        <v>230</v>
      </c>
      <c r="E207" s="2" t="str">
        <f t="shared" ref="E207" si="102">"1-40"</f>
        <v>1-40</v>
      </c>
      <c r="F207" s="2" t="str">
        <f t="shared" si="99"/>
        <v>80694860</v>
      </c>
      <c r="G207" s="3" t="s">
        <v>23</v>
      </c>
      <c r="H207" s="2" t="s">
        <v>14</v>
      </c>
      <c r="I207" s="2" t="s">
        <v>15</v>
      </c>
      <c r="J207" s="5">
        <v>187200</v>
      </c>
      <c r="K207" s="15">
        <v>187200</v>
      </c>
      <c r="L207" s="15">
        <v>189282</v>
      </c>
      <c r="M207" s="15" t="s">
        <v>16</v>
      </c>
    </row>
    <row r="208" spans="1:13" ht="30" x14ac:dyDescent="0.2">
      <c r="A208" s="2">
        <v>19</v>
      </c>
      <c r="B208" s="2">
        <v>34</v>
      </c>
      <c r="C208" s="3" t="s">
        <v>13</v>
      </c>
      <c r="D208" s="3" t="s">
        <v>231</v>
      </c>
      <c r="E208" s="2" t="str">
        <f t="shared" ref="E208" si="103">"1-1000"</f>
        <v>1-1000</v>
      </c>
      <c r="F208" s="2" t="str">
        <f t="shared" si="99"/>
        <v>80694860</v>
      </c>
      <c r="G208" s="3" t="s">
        <v>23</v>
      </c>
      <c r="H208" s="2" t="s">
        <v>14</v>
      </c>
      <c r="I208" s="2" t="s">
        <v>15</v>
      </c>
      <c r="J208" s="5">
        <v>54724</v>
      </c>
      <c r="K208" s="15">
        <v>54724</v>
      </c>
      <c r="L208" s="15">
        <v>55333</v>
      </c>
      <c r="M208" s="15" t="s">
        <v>16</v>
      </c>
    </row>
    <row r="209" spans="1:13" x14ac:dyDescent="0.2">
      <c r="A209" s="2">
        <v>19</v>
      </c>
      <c r="B209" s="2">
        <v>38</v>
      </c>
      <c r="C209" s="3" t="s">
        <v>26</v>
      </c>
      <c r="D209" s="3" t="s">
        <v>232</v>
      </c>
      <c r="E209" s="2" t="str">
        <f t="shared" ref="E209:E217" si="104">"1-99"</f>
        <v>1-99</v>
      </c>
      <c r="F209" s="2" t="str">
        <f t="shared" si="99"/>
        <v>80694860</v>
      </c>
      <c r="G209" s="3" t="s">
        <v>23</v>
      </c>
      <c r="H209" s="2" t="s">
        <v>14</v>
      </c>
      <c r="I209" s="2" t="s">
        <v>15</v>
      </c>
      <c r="J209" s="5">
        <v>212164</v>
      </c>
      <c r="K209" s="15">
        <v>212164</v>
      </c>
      <c r="L209" s="15">
        <v>214524</v>
      </c>
      <c r="M209" s="15" t="s">
        <v>16</v>
      </c>
    </row>
    <row r="210" spans="1:13" x14ac:dyDescent="0.2">
      <c r="A210" s="2">
        <v>19</v>
      </c>
      <c r="B210" s="2">
        <v>39</v>
      </c>
      <c r="C210" s="3" t="s">
        <v>26</v>
      </c>
      <c r="D210" s="3" t="s">
        <v>233</v>
      </c>
      <c r="E210" s="2" t="str">
        <f t="shared" si="104"/>
        <v>1-99</v>
      </c>
      <c r="F210" s="2" t="str">
        <f t="shared" si="99"/>
        <v>80694860</v>
      </c>
      <c r="G210" s="3" t="s">
        <v>23</v>
      </c>
      <c r="H210" s="2" t="s">
        <v>14</v>
      </c>
      <c r="I210" s="2" t="s">
        <v>15</v>
      </c>
      <c r="J210" s="5">
        <v>1208418</v>
      </c>
      <c r="K210" s="15">
        <v>1208418</v>
      </c>
      <c r="L210" s="15">
        <v>1221858</v>
      </c>
      <c r="M210" s="15" t="s">
        <v>16</v>
      </c>
    </row>
    <row r="211" spans="1:13" ht="30" x14ac:dyDescent="0.2">
      <c r="A211" s="2">
        <v>19</v>
      </c>
      <c r="B211" s="2">
        <v>40</v>
      </c>
      <c r="C211" s="3" t="s">
        <v>26</v>
      </c>
      <c r="D211" s="3" t="s">
        <v>234</v>
      </c>
      <c r="E211" s="2" t="str">
        <f t="shared" si="104"/>
        <v>1-99</v>
      </c>
      <c r="F211" s="2" t="str">
        <f t="shared" si="99"/>
        <v>80694860</v>
      </c>
      <c r="G211" s="3" t="s">
        <v>23</v>
      </c>
      <c r="H211" s="2" t="s">
        <v>14</v>
      </c>
      <c r="I211" s="2" t="s">
        <v>15</v>
      </c>
      <c r="J211" s="5">
        <v>157862</v>
      </c>
      <c r="K211" s="15">
        <v>157862</v>
      </c>
      <c r="L211" s="15">
        <v>159618</v>
      </c>
      <c r="M211" s="15" t="s">
        <v>16</v>
      </c>
    </row>
    <row r="212" spans="1:13" x14ac:dyDescent="0.2">
      <c r="A212" s="2">
        <v>19</v>
      </c>
      <c r="B212" s="2">
        <v>41</v>
      </c>
      <c r="C212" s="3" t="s">
        <v>26</v>
      </c>
      <c r="D212" s="3" t="s">
        <v>235</v>
      </c>
      <c r="E212" s="2" t="str">
        <f t="shared" si="104"/>
        <v>1-99</v>
      </c>
      <c r="F212" s="2" t="str">
        <f t="shared" si="99"/>
        <v>80694860</v>
      </c>
      <c r="G212" s="3" t="s">
        <v>23</v>
      </c>
      <c r="H212" s="2" t="s">
        <v>14</v>
      </c>
      <c r="I212" s="2" t="s">
        <v>15</v>
      </c>
      <c r="J212" s="5">
        <v>788413</v>
      </c>
      <c r="K212" s="15">
        <v>788413</v>
      </c>
      <c r="L212" s="15">
        <v>797182</v>
      </c>
      <c r="M212" s="15" t="s">
        <v>16</v>
      </c>
    </row>
    <row r="213" spans="1:13" ht="30" x14ac:dyDescent="0.2">
      <c r="A213" s="2">
        <v>19</v>
      </c>
      <c r="B213" s="2">
        <v>42</v>
      </c>
      <c r="C213" s="3" t="s">
        <v>26</v>
      </c>
      <c r="D213" s="3" t="s">
        <v>236</v>
      </c>
      <c r="E213" s="2" t="str">
        <f t="shared" si="104"/>
        <v>1-99</v>
      </c>
      <c r="F213" s="2" t="str">
        <f t="shared" si="99"/>
        <v>80694860</v>
      </c>
      <c r="G213" s="3" t="s">
        <v>23</v>
      </c>
      <c r="H213" s="2" t="s">
        <v>14</v>
      </c>
      <c r="I213" s="2" t="s">
        <v>15</v>
      </c>
      <c r="J213" s="5">
        <v>112493</v>
      </c>
      <c r="K213" s="15">
        <v>112493</v>
      </c>
      <c r="L213" s="15">
        <v>113744</v>
      </c>
      <c r="M213" s="15" t="s">
        <v>16</v>
      </c>
    </row>
    <row r="214" spans="1:13" x14ac:dyDescent="0.2">
      <c r="A214" s="2">
        <v>19</v>
      </c>
      <c r="B214" s="2">
        <v>43</v>
      </c>
      <c r="C214" s="3" t="s">
        <v>26</v>
      </c>
      <c r="D214" s="3" t="s">
        <v>237</v>
      </c>
      <c r="E214" s="2" t="str">
        <f t="shared" si="104"/>
        <v>1-99</v>
      </c>
      <c r="F214" s="2" t="str">
        <f t="shared" si="99"/>
        <v>80694860</v>
      </c>
      <c r="G214" s="3" t="s">
        <v>23</v>
      </c>
      <c r="H214" s="2" t="s">
        <v>14</v>
      </c>
      <c r="I214" s="2" t="s">
        <v>15</v>
      </c>
      <c r="J214" s="5">
        <v>1982910</v>
      </c>
      <c r="K214" s="15">
        <v>1982910</v>
      </c>
      <c r="L214" s="15">
        <v>2004965</v>
      </c>
      <c r="M214" s="15" t="s">
        <v>16</v>
      </c>
    </row>
    <row r="215" spans="1:13" x14ac:dyDescent="0.2">
      <c r="A215" s="2">
        <v>19</v>
      </c>
      <c r="B215" s="2">
        <v>44</v>
      </c>
      <c r="C215" s="3" t="s">
        <v>26</v>
      </c>
      <c r="D215" s="3" t="s">
        <v>238</v>
      </c>
      <c r="E215" s="2" t="str">
        <f t="shared" si="104"/>
        <v>1-99</v>
      </c>
      <c r="F215" s="2" t="str">
        <f t="shared" si="99"/>
        <v>80694860</v>
      </c>
      <c r="G215" s="3" t="s">
        <v>23</v>
      </c>
      <c r="H215" s="2" t="s">
        <v>14</v>
      </c>
      <c r="I215" s="2" t="s">
        <v>15</v>
      </c>
      <c r="J215" s="5">
        <v>940380</v>
      </c>
      <c r="K215" s="15">
        <v>940380</v>
      </c>
      <c r="L215" s="15">
        <v>950839</v>
      </c>
      <c r="M215" s="15" t="s">
        <v>16</v>
      </c>
    </row>
    <row r="216" spans="1:13" ht="30" x14ac:dyDescent="0.2">
      <c r="A216" s="2">
        <v>19</v>
      </c>
      <c r="B216" s="2">
        <v>45</v>
      </c>
      <c r="C216" s="3" t="s">
        <v>26</v>
      </c>
      <c r="D216" s="3" t="s">
        <v>239</v>
      </c>
      <c r="E216" s="2" t="str">
        <f t="shared" si="104"/>
        <v>1-99</v>
      </c>
      <c r="F216" s="2" t="str">
        <f t="shared" si="99"/>
        <v>80694860</v>
      </c>
      <c r="G216" s="3" t="s">
        <v>23</v>
      </c>
      <c r="H216" s="2" t="s">
        <v>14</v>
      </c>
      <c r="I216" s="2" t="s">
        <v>15</v>
      </c>
      <c r="J216" s="5">
        <v>100011</v>
      </c>
      <c r="K216" s="15">
        <v>100011</v>
      </c>
      <c r="L216" s="15">
        <v>101123</v>
      </c>
      <c r="M216" s="15" t="s">
        <v>16</v>
      </c>
    </row>
    <row r="217" spans="1:13" ht="30" x14ac:dyDescent="0.2">
      <c r="A217" s="2">
        <v>19</v>
      </c>
      <c r="B217" s="2">
        <v>46</v>
      </c>
      <c r="C217" s="3" t="s">
        <v>26</v>
      </c>
      <c r="D217" s="3" t="s">
        <v>240</v>
      </c>
      <c r="E217" s="2" t="str">
        <f t="shared" si="104"/>
        <v>1-99</v>
      </c>
      <c r="F217" s="2" t="str">
        <f t="shared" si="99"/>
        <v>80694860</v>
      </c>
      <c r="G217" s="3" t="s">
        <v>23</v>
      </c>
      <c r="H217" s="2" t="s">
        <v>14</v>
      </c>
      <c r="I217" s="2" t="s">
        <v>15</v>
      </c>
      <c r="J217" s="5">
        <v>77500</v>
      </c>
      <c r="K217" s="15">
        <v>77500</v>
      </c>
      <c r="L217" s="15">
        <v>78362</v>
      </c>
      <c r="M217" s="15" t="s">
        <v>16</v>
      </c>
    </row>
    <row r="218" spans="1:13" ht="30" x14ac:dyDescent="0.2">
      <c r="A218" s="2">
        <v>20</v>
      </c>
      <c r="B218" s="2">
        <v>74</v>
      </c>
      <c r="C218" s="3" t="s">
        <v>17</v>
      </c>
      <c r="D218" s="3" t="s">
        <v>241</v>
      </c>
      <c r="E218" s="2" t="str">
        <f t="shared" ref="E218:E225" si="105">"1-200"</f>
        <v>1-200</v>
      </c>
      <c r="F218" s="2" t="str">
        <f t="shared" si="99"/>
        <v>80694860</v>
      </c>
      <c r="G218" s="3" t="s">
        <v>23</v>
      </c>
      <c r="H218" s="2" t="s">
        <v>14</v>
      </c>
      <c r="I218" s="2" t="s">
        <v>15</v>
      </c>
      <c r="J218" s="5">
        <v>22109</v>
      </c>
      <c r="K218" s="15">
        <v>22109</v>
      </c>
      <c r="L218" s="15">
        <v>22355</v>
      </c>
      <c r="M218" s="15" t="s">
        <v>16</v>
      </c>
    </row>
    <row r="219" spans="1:13" ht="30" x14ac:dyDescent="0.2">
      <c r="A219" s="2">
        <v>20</v>
      </c>
      <c r="B219" s="2">
        <v>75</v>
      </c>
      <c r="C219" s="3" t="s">
        <v>17</v>
      </c>
      <c r="D219" s="3" t="s">
        <v>242</v>
      </c>
      <c r="E219" s="2" t="str">
        <f t="shared" si="105"/>
        <v>1-200</v>
      </c>
      <c r="F219" s="2" t="str">
        <f t="shared" si="99"/>
        <v>80694860</v>
      </c>
      <c r="G219" s="3" t="s">
        <v>23</v>
      </c>
      <c r="H219" s="2" t="s">
        <v>14</v>
      </c>
      <c r="I219" s="2" t="s">
        <v>15</v>
      </c>
      <c r="J219" s="5">
        <v>73730</v>
      </c>
      <c r="K219" s="15">
        <v>73730</v>
      </c>
      <c r="L219" s="15">
        <v>74550</v>
      </c>
      <c r="M219" s="15" t="s">
        <v>16</v>
      </c>
    </row>
    <row r="220" spans="1:13" ht="30" x14ac:dyDescent="0.2">
      <c r="A220" s="2">
        <v>20</v>
      </c>
      <c r="B220" s="2">
        <v>76</v>
      </c>
      <c r="C220" s="3" t="s">
        <v>17</v>
      </c>
      <c r="D220" s="3" t="s">
        <v>243</v>
      </c>
      <c r="E220" s="2" t="str">
        <f t="shared" si="105"/>
        <v>1-200</v>
      </c>
      <c r="F220" s="2" t="str">
        <f t="shared" si="99"/>
        <v>80694860</v>
      </c>
      <c r="G220" s="3" t="s">
        <v>23</v>
      </c>
      <c r="H220" s="2" t="s">
        <v>14</v>
      </c>
      <c r="I220" s="2" t="s">
        <v>15</v>
      </c>
      <c r="J220" s="5">
        <v>11990</v>
      </c>
      <c r="K220" s="15">
        <v>11990</v>
      </c>
      <c r="L220" s="15">
        <v>12123</v>
      </c>
      <c r="M220" s="15" t="s">
        <v>16</v>
      </c>
    </row>
    <row r="221" spans="1:13" ht="30" x14ac:dyDescent="0.2">
      <c r="A221" s="2">
        <v>20</v>
      </c>
      <c r="B221" s="2">
        <v>77</v>
      </c>
      <c r="C221" s="3" t="s">
        <v>17</v>
      </c>
      <c r="D221" s="3" t="s">
        <v>244</v>
      </c>
      <c r="E221" s="2" t="str">
        <f t="shared" si="105"/>
        <v>1-200</v>
      </c>
      <c r="F221" s="2" t="str">
        <f t="shared" si="99"/>
        <v>80694860</v>
      </c>
      <c r="G221" s="3" t="s">
        <v>23</v>
      </c>
      <c r="H221" s="2" t="s">
        <v>14</v>
      </c>
      <c r="I221" s="2" t="s">
        <v>15</v>
      </c>
      <c r="J221" s="5">
        <v>34285</v>
      </c>
      <c r="K221" s="15">
        <v>34285</v>
      </c>
      <c r="L221" s="15">
        <v>34666</v>
      </c>
      <c r="M221" s="15" t="s">
        <v>16</v>
      </c>
    </row>
    <row r="222" spans="1:13" x14ac:dyDescent="0.2">
      <c r="A222" s="2">
        <v>20</v>
      </c>
      <c r="B222" s="2">
        <v>78</v>
      </c>
      <c r="C222" s="3" t="s">
        <v>17</v>
      </c>
      <c r="D222" s="3" t="s">
        <v>245</v>
      </c>
      <c r="E222" s="2" t="str">
        <f t="shared" si="105"/>
        <v>1-200</v>
      </c>
      <c r="F222" s="2" t="str">
        <f t="shared" si="99"/>
        <v>80694860</v>
      </c>
      <c r="G222" s="3" t="s">
        <v>23</v>
      </c>
      <c r="H222" s="2" t="s">
        <v>14</v>
      </c>
      <c r="I222" s="2" t="s">
        <v>15</v>
      </c>
      <c r="J222" s="5">
        <v>72525</v>
      </c>
      <c r="K222" s="15">
        <v>72525</v>
      </c>
      <c r="L222" s="15">
        <v>73332</v>
      </c>
      <c r="M222" s="15" t="s">
        <v>16</v>
      </c>
    </row>
    <row r="223" spans="1:13" ht="30" x14ac:dyDescent="0.2">
      <c r="A223" s="2">
        <v>20</v>
      </c>
      <c r="B223" s="2">
        <v>79</v>
      </c>
      <c r="C223" s="3" t="s">
        <v>17</v>
      </c>
      <c r="D223" s="3" t="s">
        <v>246</v>
      </c>
      <c r="E223" s="2" t="str">
        <f t="shared" si="105"/>
        <v>1-200</v>
      </c>
      <c r="F223" s="2" t="str">
        <f t="shared" si="99"/>
        <v>80694860</v>
      </c>
      <c r="G223" s="3" t="s">
        <v>23</v>
      </c>
      <c r="H223" s="2" t="s">
        <v>14</v>
      </c>
      <c r="I223" s="2" t="s">
        <v>15</v>
      </c>
      <c r="J223" s="5">
        <v>21717</v>
      </c>
      <c r="K223" s="15">
        <v>21717</v>
      </c>
      <c r="L223" s="15">
        <v>21959</v>
      </c>
      <c r="M223" s="15" t="s">
        <v>16</v>
      </c>
    </row>
    <row r="224" spans="1:13" ht="30" x14ac:dyDescent="0.2">
      <c r="A224" s="2">
        <v>20</v>
      </c>
      <c r="B224" s="2">
        <v>80</v>
      </c>
      <c r="C224" s="3" t="s">
        <v>17</v>
      </c>
      <c r="D224" s="3" t="s">
        <v>247</v>
      </c>
      <c r="E224" s="2" t="str">
        <f t="shared" si="105"/>
        <v>1-200</v>
      </c>
      <c r="F224" s="2" t="str">
        <f t="shared" si="99"/>
        <v>80694860</v>
      </c>
      <c r="G224" s="3" t="s">
        <v>23</v>
      </c>
      <c r="H224" s="2" t="s">
        <v>14</v>
      </c>
      <c r="I224" s="2" t="s">
        <v>15</v>
      </c>
      <c r="J224" s="5">
        <v>34285</v>
      </c>
      <c r="K224" s="15">
        <v>34285</v>
      </c>
      <c r="L224" s="15">
        <v>34666</v>
      </c>
      <c r="M224" s="15" t="s">
        <v>16</v>
      </c>
    </row>
    <row r="225" spans="1:13" ht="30" x14ac:dyDescent="0.2">
      <c r="A225" s="2">
        <v>20</v>
      </c>
      <c r="B225" s="2">
        <v>81</v>
      </c>
      <c r="C225" s="3" t="s">
        <v>17</v>
      </c>
      <c r="D225" s="3" t="s">
        <v>248</v>
      </c>
      <c r="E225" s="2" t="str">
        <f t="shared" si="105"/>
        <v>1-200</v>
      </c>
      <c r="F225" s="2" t="str">
        <f t="shared" si="99"/>
        <v>80694860</v>
      </c>
      <c r="G225" s="3" t="s">
        <v>23</v>
      </c>
      <c r="H225" s="2" t="s">
        <v>14</v>
      </c>
      <c r="I225" s="2" t="s">
        <v>15</v>
      </c>
      <c r="J225" s="5">
        <v>9279</v>
      </c>
      <c r="K225" s="15">
        <v>9279</v>
      </c>
      <c r="L225" s="15">
        <v>9382</v>
      </c>
      <c r="M225" s="15" t="s">
        <v>16</v>
      </c>
    </row>
    <row r="226" spans="1:13" x14ac:dyDescent="0.2">
      <c r="A226" s="2">
        <v>21</v>
      </c>
      <c r="B226" s="2">
        <v>37</v>
      </c>
      <c r="C226" s="3" t="s">
        <v>13</v>
      </c>
      <c r="D226" s="3" t="s">
        <v>249</v>
      </c>
      <c r="E226" s="2" t="str">
        <f t="shared" ref="E226" si="106">"1-1000"</f>
        <v>1-1000</v>
      </c>
      <c r="F226" s="2" t="str">
        <f t="shared" si="99"/>
        <v>80694860</v>
      </c>
      <c r="G226" s="3" t="s">
        <v>23</v>
      </c>
      <c r="H226" s="2" t="s">
        <v>14</v>
      </c>
      <c r="I226" s="2" t="s">
        <v>15</v>
      </c>
      <c r="J226" s="5">
        <v>249412</v>
      </c>
      <c r="K226" s="15">
        <v>249412</v>
      </c>
      <c r="L226" s="15">
        <v>252186</v>
      </c>
      <c r="M226" s="15" t="s">
        <v>16</v>
      </c>
    </row>
    <row r="227" spans="1:13" ht="30" x14ac:dyDescent="0.2">
      <c r="A227" s="2">
        <v>22</v>
      </c>
      <c r="B227" s="2">
        <v>43</v>
      </c>
      <c r="C227" s="3" t="s">
        <v>13</v>
      </c>
      <c r="D227" s="3" t="s">
        <v>250</v>
      </c>
      <c r="E227" s="2" t="str">
        <f t="shared" ref="E227:E236" si="107">"1-10"</f>
        <v>1-10</v>
      </c>
      <c r="F227" s="2" t="str">
        <f t="shared" si="99"/>
        <v>80694860</v>
      </c>
      <c r="G227" s="3" t="s">
        <v>23</v>
      </c>
      <c r="H227" s="2" t="s">
        <v>14</v>
      </c>
      <c r="I227" s="2" t="s">
        <v>15</v>
      </c>
      <c r="J227" s="5">
        <v>1959528</v>
      </c>
      <c r="K227" s="15">
        <v>1959528</v>
      </c>
      <c r="L227" s="15">
        <v>1981323</v>
      </c>
      <c r="M227" s="15" t="s">
        <v>16</v>
      </c>
    </row>
    <row r="228" spans="1:13" ht="45" x14ac:dyDescent="0.2">
      <c r="A228" s="2">
        <v>22</v>
      </c>
      <c r="B228" s="2">
        <v>44</v>
      </c>
      <c r="C228" s="3" t="s">
        <v>13</v>
      </c>
      <c r="D228" s="3" t="s">
        <v>251</v>
      </c>
      <c r="E228" s="2" t="str">
        <f t="shared" si="107"/>
        <v>1-10</v>
      </c>
      <c r="F228" s="2" t="str">
        <f t="shared" si="99"/>
        <v>80694860</v>
      </c>
      <c r="G228" s="3" t="s">
        <v>23</v>
      </c>
      <c r="H228" s="2" t="s">
        <v>14</v>
      </c>
      <c r="I228" s="2" t="s">
        <v>15</v>
      </c>
      <c r="J228" s="5">
        <v>528969</v>
      </c>
      <c r="K228" s="15">
        <v>528969</v>
      </c>
      <c r="L228" s="15">
        <v>534852</v>
      </c>
      <c r="M228" s="15" t="s">
        <v>16</v>
      </c>
    </row>
    <row r="229" spans="1:13" ht="45" x14ac:dyDescent="0.2">
      <c r="A229" s="2">
        <v>22</v>
      </c>
      <c r="B229" s="2">
        <v>45</v>
      </c>
      <c r="C229" s="3" t="s">
        <v>13</v>
      </c>
      <c r="D229" s="3" t="s">
        <v>252</v>
      </c>
      <c r="E229" s="2" t="str">
        <f t="shared" si="107"/>
        <v>1-10</v>
      </c>
      <c r="F229" s="2" t="str">
        <f t="shared" si="99"/>
        <v>80694860</v>
      </c>
      <c r="G229" s="3" t="s">
        <v>23</v>
      </c>
      <c r="H229" s="2" t="s">
        <v>14</v>
      </c>
      <c r="I229" s="2" t="s">
        <v>15</v>
      </c>
      <c r="J229" s="5">
        <v>3379753</v>
      </c>
      <c r="K229" s="15">
        <v>3379753</v>
      </c>
      <c r="L229" s="15">
        <v>3417344</v>
      </c>
      <c r="M229" s="15" t="s">
        <v>16</v>
      </c>
    </row>
    <row r="230" spans="1:13" ht="45" x14ac:dyDescent="0.2">
      <c r="A230" s="2">
        <v>22</v>
      </c>
      <c r="B230" s="2">
        <v>46</v>
      </c>
      <c r="C230" s="3" t="s">
        <v>13</v>
      </c>
      <c r="D230" s="3" t="s">
        <v>253</v>
      </c>
      <c r="E230" s="2" t="str">
        <f t="shared" si="107"/>
        <v>1-10</v>
      </c>
      <c r="F230" s="2" t="str">
        <f t="shared" si="99"/>
        <v>80694860</v>
      </c>
      <c r="G230" s="3" t="s">
        <v>23</v>
      </c>
      <c r="H230" s="2" t="s">
        <v>14</v>
      </c>
      <c r="I230" s="2" t="s">
        <v>15</v>
      </c>
      <c r="J230" s="5">
        <v>450978</v>
      </c>
      <c r="K230" s="15">
        <v>450978</v>
      </c>
      <c r="L230" s="15">
        <v>455994</v>
      </c>
      <c r="M230" s="15" t="s">
        <v>16</v>
      </c>
    </row>
    <row r="231" spans="1:13" ht="45" x14ac:dyDescent="0.2">
      <c r="A231" s="2">
        <v>22</v>
      </c>
      <c r="B231" s="2">
        <v>47</v>
      </c>
      <c r="C231" s="3" t="s">
        <v>13</v>
      </c>
      <c r="D231" s="3" t="s">
        <v>254</v>
      </c>
      <c r="E231" s="2" t="str">
        <f t="shared" si="107"/>
        <v>1-10</v>
      </c>
      <c r="F231" s="2" t="str">
        <f t="shared" si="99"/>
        <v>80694860</v>
      </c>
      <c r="G231" s="3" t="s">
        <v>23</v>
      </c>
      <c r="H231" s="2" t="s">
        <v>14</v>
      </c>
      <c r="I231" s="2" t="s">
        <v>15</v>
      </c>
      <c r="J231" s="5">
        <v>121661</v>
      </c>
      <c r="K231" s="15">
        <v>121661</v>
      </c>
      <c r="L231" s="15">
        <v>123014</v>
      </c>
      <c r="M231" s="15" t="s">
        <v>16</v>
      </c>
    </row>
    <row r="232" spans="1:13" ht="30" x14ac:dyDescent="0.2">
      <c r="A232" s="2">
        <v>22</v>
      </c>
      <c r="B232" s="2">
        <v>48</v>
      </c>
      <c r="C232" s="3" t="s">
        <v>13</v>
      </c>
      <c r="D232" s="3" t="s">
        <v>255</v>
      </c>
      <c r="E232" s="2" t="str">
        <f t="shared" si="107"/>
        <v>1-10</v>
      </c>
      <c r="F232" s="2" t="str">
        <f t="shared" si="99"/>
        <v>80694860</v>
      </c>
      <c r="G232" s="3" t="s">
        <v>23</v>
      </c>
      <c r="H232" s="2" t="s">
        <v>14</v>
      </c>
      <c r="I232" s="2" t="s">
        <v>15</v>
      </c>
      <c r="J232" s="5">
        <v>713980</v>
      </c>
      <c r="K232" s="15">
        <v>713980</v>
      </c>
      <c r="L232" s="15">
        <v>721921</v>
      </c>
      <c r="M232" s="15" t="s">
        <v>16</v>
      </c>
    </row>
    <row r="233" spans="1:13" ht="30" x14ac:dyDescent="0.2">
      <c r="A233" s="2">
        <v>22</v>
      </c>
      <c r="B233" s="2">
        <v>49</v>
      </c>
      <c r="C233" s="3" t="s">
        <v>13</v>
      </c>
      <c r="D233" s="3" t="s">
        <v>256</v>
      </c>
      <c r="E233" s="2" t="str">
        <f t="shared" si="107"/>
        <v>1-10</v>
      </c>
      <c r="F233" s="2" t="str">
        <f t="shared" si="99"/>
        <v>80694860</v>
      </c>
      <c r="G233" s="3" t="s">
        <v>23</v>
      </c>
      <c r="H233" s="2" t="s">
        <v>14</v>
      </c>
      <c r="I233" s="2" t="s">
        <v>15</v>
      </c>
      <c r="J233" s="5">
        <v>443551</v>
      </c>
      <c r="K233" s="15">
        <v>443551</v>
      </c>
      <c r="L233" s="15">
        <v>448484</v>
      </c>
      <c r="M233" s="15" t="s">
        <v>16</v>
      </c>
    </row>
    <row r="234" spans="1:13" ht="30" x14ac:dyDescent="0.2">
      <c r="A234" s="2">
        <v>22</v>
      </c>
      <c r="B234" s="2">
        <v>50</v>
      </c>
      <c r="C234" s="3" t="s">
        <v>13</v>
      </c>
      <c r="D234" s="3" t="s">
        <v>257</v>
      </c>
      <c r="E234" s="2" t="str">
        <f t="shared" si="107"/>
        <v>1-10</v>
      </c>
      <c r="F234" s="2" t="str">
        <f t="shared" si="99"/>
        <v>80694860</v>
      </c>
      <c r="G234" s="3" t="s">
        <v>23</v>
      </c>
      <c r="H234" s="2" t="s">
        <v>14</v>
      </c>
      <c r="I234" s="2" t="s">
        <v>15</v>
      </c>
      <c r="J234" s="5">
        <v>1826340</v>
      </c>
      <c r="K234" s="15">
        <v>1826340</v>
      </c>
      <c r="L234" s="15">
        <v>1846653</v>
      </c>
      <c r="M234" s="15" t="s">
        <v>16</v>
      </c>
    </row>
    <row r="235" spans="1:13" ht="30" x14ac:dyDescent="0.2">
      <c r="A235" s="2">
        <v>22</v>
      </c>
      <c r="B235" s="2">
        <v>51</v>
      </c>
      <c r="C235" s="3" t="s">
        <v>13</v>
      </c>
      <c r="D235" s="3" t="s">
        <v>258</v>
      </c>
      <c r="E235" s="2" t="str">
        <f t="shared" si="107"/>
        <v>1-10</v>
      </c>
      <c r="F235" s="2" t="str">
        <f t="shared" si="99"/>
        <v>80694860</v>
      </c>
      <c r="G235" s="3" t="s">
        <v>23</v>
      </c>
      <c r="H235" s="2" t="s">
        <v>14</v>
      </c>
      <c r="I235" s="2" t="s">
        <v>15</v>
      </c>
      <c r="J235" s="5">
        <v>1350832</v>
      </c>
      <c r="K235" s="15">
        <v>1350832</v>
      </c>
      <c r="L235" s="15">
        <v>1365856</v>
      </c>
      <c r="M235" s="15" t="s">
        <v>16</v>
      </c>
    </row>
    <row r="236" spans="1:13" ht="30.75" x14ac:dyDescent="0.25">
      <c r="A236" s="2">
        <v>22</v>
      </c>
      <c r="B236" s="2">
        <v>52</v>
      </c>
      <c r="C236" s="3" t="s">
        <v>13</v>
      </c>
      <c r="D236" s="3" t="s">
        <v>259</v>
      </c>
      <c r="E236" s="2" t="str">
        <f t="shared" si="107"/>
        <v>1-10</v>
      </c>
      <c r="F236" s="2" t="str">
        <f t="shared" si="99"/>
        <v>80694860</v>
      </c>
      <c r="G236" s="3" t="s">
        <v>23</v>
      </c>
      <c r="H236" s="2" t="s">
        <v>14</v>
      </c>
      <c r="I236" s="2" t="s">
        <v>15</v>
      </c>
      <c r="J236" s="5">
        <v>327524</v>
      </c>
      <c r="K236" s="15">
        <v>327524</v>
      </c>
      <c r="L236" s="15">
        <v>331167</v>
      </c>
      <c r="M236" s="1" t="s">
        <v>16</v>
      </c>
    </row>
  </sheetData>
  <autoFilter ref="A1:M1" xr:uid="{18F745D8-F853-40EB-9167-7575C05760CB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Mickey</cp:lastModifiedBy>
  <dcterms:created xsi:type="dcterms:W3CDTF">2021-10-26T08:51:45Z</dcterms:created>
  <dcterms:modified xsi:type="dcterms:W3CDTF">2022-09-08T02:52:35Z</dcterms:modified>
</cp:coreProperties>
</file>